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530"/>
  </bookViews>
  <sheets>
    <sheet name="Sheet1" sheetId="1" r:id="rId1"/>
    <sheet name="Leht1" sheetId="2" r:id="rId2"/>
  </sheets>
  <definedNames>
    <definedName name="_xlnm.Print_Area" localSheetId="0">Sheet1!$A$1:$G$183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5" i="1"/>
  <c r="F55"/>
  <c r="F48"/>
  <c r="F47"/>
  <c r="F91"/>
  <c r="D86"/>
  <c r="F130"/>
  <c r="F129"/>
  <c r="F121"/>
  <c r="F120"/>
  <c r="F99"/>
  <c r="F96"/>
  <c r="F40"/>
  <c r="F145"/>
  <c r="F168"/>
  <c r="F134"/>
  <c r="F133"/>
  <c r="F63"/>
  <c r="F62"/>
  <c r="F178"/>
  <c r="F175"/>
  <c r="F81"/>
  <c r="F77"/>
  <c r="F23"/>
  <c r="B43" i="2"/>
  <c r="D2"/>
  <c r="D3"/>
  <c r="D4"/>
  <c r="D5"/>
  <c r="D6"/>
  <c r="D7"/>
  <c r="D8"/>
  <c r="D9"/>
  <c r="E9"/>
  <c r="F12" i="1"/>
  <c r="F11"/>
  <c r="F181"/>
  <c r="F182"/>
  <c r="F183"/>
</calcChain>
</file>

<file path=xl/sharedStrings.xml><?xml version="1.0" encoding="utf-8"?>
<sst xmlns="http://schemas.openxmlformats.org/spreadsheetml/2006/main" count="328" uniqueCount="204">
  <si>
    <t>HINNAPAKKUMUSTABEL</t>
  </si>
  <si>
    <t>Kood</t>
  </si>
  <si>
    <t>Töö nimetus</t>
  </si>
  <si>
    <t>Ühik</t>
  </si>
  <si>
    <t>Kogus</t>
  </si>
  <si>
    <t>Summa</t>
  </si>
  <si>
    <t>Selgitus</t>
  </si>
  <si>
    <t>VÄLISRAJATISED</t>
  </si>
  <si>
    <t>11</t>
  </si>
  <si>
    <t>Ettevalmistus ja lammutus</t>
  </si>
  <si>
    <t>…</t>
  </si>
  <si>
    <t>14</t>
  </si>
  <si>
    <t>Hoonevälised ehitised</t>
  </si>
  <si>
    <t>15</t>
  </si>
  <si>
    <t>Välisvõrgud</t>
  </si>
  <si>
    <t>17</t>
  </si>
  <si>
    <t>Maa-ala pinnakatted</t>
  </si>
  <si>
    <t>ALUSED JA VUNDAMENDID</t>
  </si>
  <si>
    <t>22</t>
  </si>
  <si>
    <t>Vundamendid</t>
  </si>
  <si>
    <t>3</t>
  </si>
  <si>
    <t>KANDETARINDID</t>
  </si>
  <si>
    <t>32</t>
  </si>
  <si>
    <t>Kandvad ja välisseinad</t>
  </si>
  <si>
    <t>4</t>
  </si>
  <si>
    <t>FASSAADIELEMENDID JA KATUSED</t>
  </si>
  <si>
    <t>41</t>
  </si>
  <si>
    <t>Klaasfassaadid, vitriinid ja eriaknad</t>
  </si>
  <si>
    <t>Suitsuluugid, katusaknad</t>
  </si>
  <si>
    <t>42</t>
  </si>
  <si>
    <t>Aknad</t>
  </si>
  <si>
    <t>43</t>
  </si>
  <si>
    <t>46</t>
  </si>
  <si>
    <t>Rõdud ja terrassid</t>
  </si>
  <si>
    <t>47</t>
  </si>
  <si>
    <t>Piirded ja käiguteed</t>
  </si>
  <si>
    <t>48</t>
  </si>
  <si>
    <t>Katusetarindid</t>
  </si>
  <si>
    <t>5</t>
  </si>
  <si>
    <t>RUUMITARINDID JA PINNAKATTED</t>
  </si>
  <si>
    <t>6</t>
  </si>
  <si>
    <t>SISUSTUS, INVENTAR, SEADMED</t>
  </si>
  <si>
    <t>68</t>
  </si>
  <si>
    <t>Lõõrid, korstnad ja küttekolded</t>
  </si>
  <si>
    <t>7</t>
  </si>
  <si>
    <t>TEHNOSÜSTEEMID</t>
  </si>
  <si>
    <t>71</t>
  </si>
  <si>
    <t>Veevarustus ja kanalisatsioon</t>
  </si>
  <si>
    <t>72</t>
  </si>
  <si>
    <t>Küte, ventilatsioon ja jahutus</t>
  </si>
  <si>
    <t>74</t>
  </si>
  <si>
    <t>Tugevvoolupaigaldis</t>
  </si>
  <si>
    <t>75</t>
  </si>
  <si>
    <t>Nõrkvoolupaigaldis ja automaatika</t>
  </si>
  <si>
    <t>8</t>
  </si>
  <si>
    <t>EHITUSPLATSI KORRALDUSKULUD</t>
  </si>
  <si>
    <t>9</t>
  </si>
  <si>
    <t>EHITUSPLATSI ÜLDKULUD</t>
  </si>
  <si>
    <t>10</t>
  </si>
  <si>
    <t>KOKKU</t>
  </si>
  <si>
    <t>Käibemaks 20%:</t>
  </si>
  <si>
    <t>SUMMA:</t>
  </si>
  <si>
    <t>23</t>
  </si>
  <si>
    <t>Aluspõrandad</t>
  </si>
  <si>
    <t>Välisuksed</t>
  </si>
  <si>
    <t>53/54</t>
  </si>
  <si>
    <t>Siseseinte ja lagede pinnakatted</t>
  </si>
  <si>
    <t>Ühiku maksumus</t>
  </si>
  <si>
    <t>Soojakud, piirded, elekter, vesi</t>
  </si>
  <si>
    <t>Juhtimiskulud, ehitustööde kindlustus</t>
  </si>
  <si>
    <t>jm</t>
  </si>
  <si>
    <t>tk</t>
  </si>
  <si>
    <t>kmpl</t>
  </si>
  <si>
    <t>m2</t>
  </si>
  <si>
    <t>Kuupäev</t>
  </si>
  <si>
    <t>m3</t>
  </si>
  <si>
    <t>Aknaplekid koos paigaldusega</t>
  </si>
  <si>
    <t>Lipukinnitus koos paigaldusega</t>
  </si>
  <si>
    <t>Tänava silt ja maja nr.</t>
  </si>
  <si>
    <t>kompl.</t>
  </si>
  <si>
    <t>Ventilatsioonitööd, sh.;</t>
  </si>
  <si>
    <t>objekt</t>
  </si>
  <si>
    <t xml:space="preserve">Toide vent.agregaatidele, peakilbi kaitse </t>
  </si>
  <si>
    <t>Küte, sh.;</t>
  </si>
  <si>
    <t>Radiaatorid</t>
  </si>
  <si>
    <t>Radiaatorite termoventiilid</t>
  </si>
  <si>
    <t>Küttepüstikute toru</t>
  </si>
  <si>
    <t>Küttepüstikute liited</t>
  </si>
  <si>
    <t>Toru soojustus</t>
  </si>
  <si>
    <t>Tuletõke</t>
  </si>
  <si>
    <t>Kandurid</t>
  </si>
  <si>
    <t>Teostus ja transport</t>
  </si>
  <si>
    <t>Tellingute rent, montaaž ja demontaaž</t>
  </si>
  <si>
    <t>Prügivedu ja objekti regulaarne koristus</t>
  </si>
  <si>
    <t>Ventilatsiooniagregaat automaatikaga, klapid, ventiil ja muhvid</t>
  </si>
  <si>
    <t>Torud ja abimaterjal</t>
  </si>
  <si>
    <t>TTK, diffuuserid, otsikud, summutid, läbiviigud, klapid</t>
  </si>
  <si>
    <t>Kanal, kanaliosad, isolatsioon</t>
  </si>
  <si>
    <t>Seadistus, psssistus, tuletõkketööd, dokumentatsioon, tõstetööd ja transport</t>
  </si>
  <si>
    <t>Tõstetööd, avade puurimine, isoleerimine, torude katmine katteplekiga</t>
  </si>
  <si>
    <t>Teemanpuurimine</t>
  </si>
  <si>
    <t>Magistaaltorustik</t>
  </si>
  <si>
    <t>Magistaaltorustiku liited ja kraanid</t>
  </si>
  <si>
    <t>Soojussõlm, liited ja teostus</t>
  </si>
  <si>
    <t>Tasakaalustus ventiilid</t>
  </si>
  <si>
    <t>Veetoru, liited ja kraanid</t>
  </si>
  <si>
    <t>Veemõõtjad, digitaalsed kaugloetavad</t>
  </si>
  <si>
    <t>Digitaalselt loetavate veemõõtjate keskus</t>
  </si>
  <si>
    <t>Käterätikuivatid ka MTCV ventiilid</t>
  </si>
  <si>
    <t>Toru soojustus ja kandurid</t>
  </si>
  <si>
    <t>Tuletõkketööd</t>
  </si>
  <si>
    <t>Antud majal puuduvad!</t>
  </si>
  <si>
    <t>Põranda katmine tolmutõkkega</t>
  </si>
  <si>
    <t>Soojustus 100 mm põranda alla ja r/b põranda valu 80 mm</t>
  </si>
  <si>
    <t>Akende transport objekile ja paigaldus</t>
  </si>
  <si>
    <t>52</t>
  </si>
  <si>
    <t>Siseuksed</t>
  </si>
  <si>
    <t>Ei kajastu projektis!</t>
  </si>
  <si>
    <t>Projekteeritud pandus hallist 60 mm kõnniteekivist koos aluskihtidega</t>
  </si>
  <si>
    <t>Ol.oleva haljastuse kaitse ja muru taasatamine</t>
  </si>
  <si>
    <t>Sokli puhastamine</t>
  </si>
  <si>
    <t xml:space="preserve">Sokli soojustus EPS 120 Perimeeter 100 mm </t>
  </si>
  <si>
    <t>Ol.olevate vundamentide lahtikaevamine ja hilisem tagasitäide ja tihendamine</t>
  </si>
  <si>
    <t>Seinte soojustamine kivivillaga Paroc Linio 15, 150 mm</t>
  </si>
  <si>
    <t>Pööningu soojustus, sh.;</t>
  </si>
  <si>
    <t>Käigutee rajamine pööningul</t>
  </si>
  <si>
    <t>Katusetööd, sh.;</t>
  </si>
  <si>
    <t>Ol.oleva katusekatte demontaaž ja utiliseerimine (k.a. ol.olev laudis räästas)</t>
  </si>
  <si>
    <t>Räästa aluste katmine laudisega (k.a. otsaluad) ja laudise viimistlus</t>
  </si>
  <si>
    <t>Katuse ja pööninguga seotud tõstetööd</t>
  </si>
  <si>
    <t>Lõõride uuringud ja mõõdistamine - ei sisalda võimalikke ehitustöid</t>
  </si>
  <si>
    <t>Ol.oleva aluspinna tasandamine (eeldusel, et ol.olev kasutatav pinnas on seal all olemas). Ei sisalda võimalikku täitepinnase asendamist ja lisamist</t>
  </si>
  <si>
    <t>Vihmaveesüsteem koos paigaldusega (alumine osa h=2,0m vandaalikindlamad)</t>
  </si>
  <si>
    <t>KORTERIÜHISTU: KÜ Jannseni 18</t>
  </si>
  <si>
    <t>Tellija:  KÜ Jannseni 18</t>
  </si>
  <si>
    <t>Korterelamu aadress: Jannseni tn.18, Pärnu</t>
  </si>
  <si>
    <t>Maja taga ol.olevad sissepääsude korrastamine, sh.;</t>
  </si>
  <si>
    <t>Treppide lammutus ja prahi utiliseerimine</t>
  </si>
  <si>
    <t>Varikatuste lammutus ja prahi utiliseerimine</t>
  </si>
  <si>
    <t>Killustikalus trepi alla 200 mm</t>
  </si>
  <si>
    <t>R/b treppide valu</t>
  </si>
  <si>
    <t>Maja ees varikatused, sh.;</t>
  </si>
  <si>
    <t>Ol.olevate katte lammutus ja prahi utiliseerimine</t>
  </si>
  <si>
    <t>Varikatuse aluse ja servade soojustamine EPS 60 50 mm</t>
  </si>
  <si>
    <t>Sama, armeerimine ja krohvisüsteem</t>
  </si>
  <si>
    <t>Veeplekid servadesse koos paigaldusega</t>
  </si>
  <si>
    <t xml:space="preserve">Sokli soojustus EPS 120 Perimeeter 50 mm </t>
  </si>
  <si>
    <t>Roovid ja kivipurukattega tesmentkiudplaat 12 mm koos kinnitusvahendite ja paigaldusega</t>
  </si>
  <si>
    <t>Tihendatud killustik 150 mm panduse alla</t>
  </si>
  <si>
    <t>Betoonist pandus, paksus 100 mm</t>
  </si>
  <si>
    <t>Uue aluspõranda ehitus soojasõlmes sh.;</t>
  </si>
  <si>
    <t>Maht täpsustatkse tööde käigus!</t>
  </si>
  <si>
    <t>Valged MDF akanalauad vahetatavatele korteri sisestele akendele (A-2 ja A-3) koos paigaldusega, max lais 300 mm (ilma ninata)</t>
  </si>
  <si>
    <t>Uued PVC aknad koos paigaldusega, sh.;</t>
  </si>
  <si>
    <t>A-1 1200x500 mm</t>
  </si>
  <si>
    <t>A-2 2100x1400 mm</t>
  </si>
  <si>
    <t>A-3 1600x1400  mm</t>
  </si>
  <si>
    <t>Ol.olevate betoonist aknalaude lammutus ja veeplekkide demontaaž koos prahi utiliseerimisega</t>
  </si>
  <si>
    <t>Väljavahetatavate akende ja luukide L-1 demontaaž ja jäätmete utiliseerimine</t>
  </si>
  <si>
    <t>Aknaavade laiemaks freesimine</t>
  </si>
  <si>
    <t xml:space="preserve">Projektis märgitud keldri välisuste demontaaž ja utiliseerimine </t>
  </si>
  <si>
    <t>VU-1 1000x2100 mm välisuksed koos suluste ja paigaldusega</t>
  </si>
  <si>
    <t>Uute EI30 pööninguluukide paigaldus</t>
  </si>
  <si>
    <t>Pööningu soojustus puistevillaga 300 mm</t>
  </si>
  <si>
    <t>Tuuletõkkeplaat 13 mm räästa perimeetris 1,0m laiuselt</t>
  </si>
  <si>
    <t>Räästas müüri peal Paroc kivivill 15, 50 mm</t>
  </si>
  <si>
    <t>Roovid 50x50 mm, samm 800 mm koos paigaldusega</t>
  </si>
  <si>
    <t xml:space="preserve">Aluskate koos paigaldusega </t>
  </si>
  <si>
    <t>Uus eterniitkate (hall) koos paigaldusega</t>
  </si>
  <si>
    <t>Liiteplekid koos paigaldusega</t>
  </si>
  <si>
    <t>Pehkinud katuse kandekonstruktsiooni väljavahetus</t>
  </si>
  <si>
    <t>Maht täpsustatakse tööde käigus!</t>
  </si>
  <si>
    <t>Käiguteed katusel - ei sisaldu hinnas</t>
  </si>
  <si>
    <t>Räästakastide laiemaks ehitamine</t>
  </si>
  <si>
    <t>Pööningul ol.oleva soojustuse, vana katuse jäätmete, paisupaagi jms. prahi demontaaž ja utiliseerimine</t>
  </si>
  <si>
    <t>Ol.olevate maja külje peal olevate värava ja postide lammutus koos utiliseerimisega</t>
  </si>
  <si>
    <t>Pööningu otsaseina soojustustus h=0,8 m EPS 60 mm (ilma armeeringuta ja krohvisüsteemita)</t>
  </si>
  <si>
    <t>Ol.olevate korstende rekonstrueerimine (pööningu ja katuse ulatuses) ja katmine plekiga</t>
  </si>
  <si>
    <t>Varikatuste alla valgusti koos paigaldusega</t>
  </si>
  <si>
    <t>Maja taga keldrisse viiva treppide tugimüüride puhastamine, armeerimine ja katmine kirjukrohviga</t>
  </si>
  <si>
    <t>Sama tugimüüri peale parepetisõlme ehitus koos puidust kattega</t>
  </si>
  <si>
    <t>Seinte soojustamine EPS Perimeeter 120, 50 mm (sissepääsude juures)</t>
  </si>
  <si>
    <t>Seinte armeerimine ja krohvisüsteem (k.a. akende põsed)</t>
  </si>
  <si>
    <t>Välisuste ümber seinte armeerimine ja katmine kirjukrohviga</t>
  </si>
  <si>
    <t>Aknapõskede katmine Paroc Linio 14, 30 mm kivivillaga (põse laius 270 mm)</t>
  </si>
  <si>
    <t>Keldris kilbiruumi ukse demontaaž ja utiliseerimine</t>
  </si>
  <si>
    <t>Metallist tuletõkkeuks koos suluste ja paigaldusega</t>
  </si>
  <si>
    <t>Vahetatavate akende (A-1 … A-3) sisemiste aknapõskede viimistlus (ei sisalda terve seina viimistlust kus aken asub)</t>
  </si>
  <si>
    <t>Keldis aknava (1 tk.) kinni ladumine Fiboga (ei sisalda seina viimistlust soojakeskuses)</t>
  </si>
  <si>
    <t>Ol.olevate pööninguluukide demontaaž ja utiliseerimine</t>
  </si>
  <si>
    <t>Ol.oleva tuletõrjeredeli demontaaž ja utiliseerimine (uut redeli ei paigaldata)</t>
  </si>
  <si>
    <t>Uute varikatuste ehitus  (ei sisalda võimalikku vihmaveesüsteeme)</t>
  </si>
  <si>
    <t>Katuse pealse soojustamine, veekindel vineer 13 mm ja katmine 2x SBS-kattega</t>
  </si>
  <si>
    <t>Maja ees panduse lammutus ja prahi utiliseerimine</t>
  </si>
  <si>
    <t>Ol.olevate müüritiste/vundamentide ja aluspõranda lammutus soojuskeskuses ja prahi utiliseerimine</t>
  </si>
  <si>
    <t>Keldri lagede rekonstrueelimine (puhastamine, krohvimine, üle värvimine). Ei sisalda pahteldust siledaks!</t>
  </si>
  <si>
    <t xml:space="preserve">Töövõtja:  </t>
  </si>
  <si>
    <t xml:space="preserve">Pakkumise nr: </t>
  </si>
  <si>
    <t>Pööningule luugi L-1 800x1000 mm koos paigaldusega</t>
  </si>
  <si>
    <t>Katuseluugid 600 x 800 koos paigaldusega</t>
  </si>
  <si>
    <t>Kanalisatsiooni toru js liited ( sisemine )</t>
  </si>
  <si>
    <t>Kanalisatsiooni toru js liited (välitrass liitumispunktini)</t>
  </si>
  <si>
    <t>Fonosüsteem</t>
  </si>
  <si>
    <t>krt</t>
  </si>
</sst>
</file>

<file path=xl/styles.xml><?xml version="1.0" encoding="utf-8"?>
<styleSheet xmlns="http://schemas.openxmlformats.org/spreadsheetml/2006/main">
  <numFmts count="2">
    <numFmt numFmtId="164" formatCode="_-* #,##0.00\ &quot;kr&quot;_-;\-* #,##0.00\ &quot;kr&quot;_-;_-* &quot;-&quot;??\ &quot;kr&quot;_-;_-@_-"/>
    <numFmt numFmtId="165" formatCode="#,##0.0"/>
  </numFmts>
  <fonts count="15">
    <font>
      <sz val="11"/>
      <color rgb="FF000000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Times New Roman Baltic"/>
      <charset val="186"/>
    </font>
    <font>
      <b/>
      <sz val="10"/>
      <color rgb="FF000000"/>
      <name val="Arial"/>
      <family val="2"/>
      <charset val="186"/>
    </font>
    <font>
      <sz val="10"/>
      <color rgb="FFFFFFFF"/>
      <name val="Arial"/>
      <family val="2"/>
      <charset val="186"/>
    </font>
    <font>
      <b/>
      <sz val="10"/>
      <color rgb="FFFFFFFF"/>
      <name val="Arial"/>
      <family val="2"/>
      <charset val="186"/>
    </font>
    <font>
      <sz val="6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6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2"/>
      <color rgb="FF000000"/>
      <name val="Arial"/>
    </font>
    <font>
      <sz val="10"/>
      <color theme="1"/>
      <name val="Arial"/>
    </font>
    <font>
      <u/>
      <sz val="10"/>
      <color theme="10"/>
      <name val="Arial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hair">
        <color rgb="FFC0C0C0"/>
      </top>
      <bottom style="hair">
        <color rgb="FFC0C0C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" fillId="0" borderId="1">
      <alignment horizontal="right" vertical="top"/>
    </xf>
    <xf numFmtId="0" fontId="10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/>
    <xf numFmtId="4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right" vertical="center" wrapText="1"/>
    </xf>
    <xf numFmtId="4" fontId="3" fillId="4" borderId="2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top" wrapText="1"/>
    </xf>
    <xf numFmtId="4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2" xfId="0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left" vertical="top" wrapText="1"/>
    </xf>
    <xf numFmtId="3" fontId="3" fillId="4" borderId="2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3" fontId="6" fillId="0" borderId="2" xfId="0" applyNumberFormat="1" applyFont="1" applyFill="1" applyBorder="1" applyAlignment="1">
      <alignment horizontal="left" vertical="top" wrapText="1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/>
    <xf numFmtId="4" fontId="11" fillId="0" borderId="0" xfId="0" applyNumberFormat="1" applyFont="1" applyAlignment="1">
      <alignment horizontal="right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5" fontId="12" fillId="0" borderId="0" xfId="0" applyNumberFormat="1" applyFont="1" applyFill="1"/>
    <xf numFmtId="0" fontId="13" fillId="0" borderId="0" xfId="18" applyFont="1" applyFill="1"/>
    <xf numFmtId="3" fontId="14" fillId="0" borderId="2" xfId="0" applyNumberFormat="1" applyFont="1" applyFill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</cellXfs>
  <cellStyles count="19">
    <cellStyle name="Currency 2" xfId="1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Summa" xfId="17"/>
    <cellStyle name="Гиперссылка" xfId="18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7"/>
  <sheetViews>
    <sheetView tabSelected="1" zoomScale="150" zoomScaleNormal="150" zoomScalePageLayoutView="150" workbookViewId="0">
      <selection activeCell="D174" sqref="D174"/>
    </sheetView>
  </sheetViews>
  <sheetFormatPr defaultColWidth="8.85546875" defaultRowHeight="12.75"/>
  <cols>
    <col min="1" max="1" width="6.5703125" style="2" customWidth="1"/>
    <col min="2" max="2" width="44.42578125" style="2" customWidth="1"/>
    <col min="3" max="3" width="7.42578125" style="2" customWidth="1"/>
    <col min="4" max="4" width="8.85546875" style="2"/>
    <col min="5" max="5" width="10.42578125" style="2" customWidth="1"/>
    <col min="6" max="6" width="11.140625" style="3" customWidth="1"/>
    <col min="7" max="7" width="11.42578125" style="2" customWidth="1"/>
    <col min="8" max="16384" width="8.85546875" style="2"/>
  </cols>
  <sheetData>
    <row r="1" spans="1:7" ht="10.5" customHeight="1"/>
    <row r="2" spans="1:7" ht="12.95" customHeight="1">
      <c r="A2" s="100" t="s">
        <v>0</v>
      </c>
      <c r="B2" s="100"/>
      <c r="C2" s="42"/>
      <c r="D2" s="97" t="s">
        <v>197</v>
      </c>
      <c r="E2" s="6"/>
      <c r="F2" s="7"/>
      <c r="G2" s="8"/>
    </row>
    <row r="3" spans="1:7" ht="12" customHeight="1">
      <c r="A3" s="100" t="s">
        <v>133</v>
      </c>
      <c r="B3" s="100"/>
      <c r="C3" s="100"/>
      <c r="D3" s="100"/>
      <c r="E3" s="100"/>
      <c r="F3" s="7"/>
    </row>
    <row r="4" spans="1:7" ht="10.5" customHeight="1">
      <c r="A4" s="100"/>
      <c r="B4" s="100"/>
      <c r="C4" s="8"/>
      <c r="D4" s="9"/>
      <c r="E4" s="5"/>
      <c r="G4" s="10"/>
    </row>
    <row r="5" spans="1:7">
      <c r="A5" s="101" t="s">
        <v>134</v>
      </c>
      <c r="B5" s="101"/>
      <c r="C5" s="8"/>
      <c r="D5" s="9"/>
      <c r="E5" s="5"/>
      <c r="G5" s="11" t="s">
        <v>74</v>
      </c>
    </row>
    <row r="6" spans="1:7" ht="12" customHeight="1">
      <c r="A6" s="99" t="s">
        <v>196</v>
      </c>
      <c r="B6" s="99"/>
      <c r="C6" s="8"/>
      <c r="D6" s="9"/>
      <c r="E6" s="5"/>
      <c r="G6" s="54"/>
    </row>
    <row r="7" spans="1:7" ht="12.95" customHeight="1">
      <c r="A7" s="99" t="s">
        <v>135</v>
      </c>
      <c r="B7" s="99"/>
      <c r="C7" s="8"/>
      <c r="D7" s="9"/>
      <c r="E7" s="5"/>
      <c r="G7" s="11"/>
    </row>
    <row r="8" spans="1:7" ht="10.5" customHeight="1">
      <c r="A8" s="12"/>
      <c r="B8" s="12"/>
      <c r="C8" s="8"/>
      <c r="D8" s="12"/>
      <c r="E8" s="12"/>
      <c r="G8" s="12"/>
    </row>
    <row r="9" spans="1:7" ht="10.5" customHeight="1">
      <c r="A9" s="12"/>
      <c r="B9" s="12"/>
      <c r="C9" s="8"/>
      <c r="D9" s="12"/>
      <c r="E9" s="12"/>
      <c r="G9" s="12"/>
    </row>
    <row r="10" spans="1:7" ht="24.95" customHeight="1">
      <c r="A10" s="13" t="s">
        <v>1</v>
      </c>
      <c r="B10" s="13" t="s">
        <v>2</v>
      </c>
      <c r="C10" s="13" t="s">
        <v>3</v>
      </c>
      <c r="D10" s="13" t="s">
        <v>4</v>
      </c>
      <c r="E10" s="13" t="s">
        <v>67</v>
      </c>
      <c r="F10" s="14" t="s">
        <v>5</v>
      </c>
      <c r="G10" s="13" t="s">
        <v>6</v>
      </c>
    </row>
    <row r="11" spans="1:7">
      <c r="A11" s="15">
        <v>1</v>
      </c>
      <c r="B11" s="15" t="s">
        <v>7</v>
      </c>
      <c r="C11" s="16"/>
      <c r="D11" s="16"/>
      <c r="E11" s="16"/>
      <c r="F11" s="17">
        <f>F40+F37+F23+F12</f>
        <v>0</v>
      </c>
      <c r="G11" s="18"/>
    </row>
    <row r="12" spans="1:7" s="44" customFormat="1">
      <c r="A12" s="45" t="s">
        <v>8</v>
      </c>
      <c r="B12" s="46" t="s">
        <v>9</v>
      </c>
      <c r="C12" s="47"/>
      <c r="D12" s="48"/>
      <c r="E12" s="48"/>
      <c r="F12" s="49">
        <f>SUM(F13:F22)</f>
        <v>0</v>
      </c>
      <c r="G12" s="50"/>
    </row>
    <row r="13" spans="1:7" s="62" customFormat="1" ht="25.5">
      <c r="A13" s="56"/>
      <c r="B13" s="57" t="s">
        <v>157</v>
      </c>
      <c r="C13" s="58" t="s">
        <v>71</v>
      </c>
      <c r="D13" s="59">
        <v>62</v>
      </c>
      <c r="E13" s="59"/>
      <c r="F13" s="60"/>
      <c r="G13" s="61"/>
    </row>
    <row r="14" spans="1:7" s="62" customFormat="1">
      <c r="A14" s="56"/>
      <c r="B14" s="57" t="s">
        <v>159</v>
      </c>
      <c r="C14" s="58" t="s">
        <v>71</v>
      </c>
      <c r="D14" s="59">
        <v>75</v>
      </c>
      <c r="E14" s="59"/>
      <c r="F14" s="60"/>
      <c r="G14" s="61"/>
    </row>
    <row r="15" spans="1:7" s="62" customFormat="1" ht="25.5">
      <c r="A15" s="56"/>
      <c r="B15" s="57" t="s">
        <v>158</v>
      </c>
      <c r="C15" s="58" t="s">
        <v>71</v>
      </c>
      <c r="D15" s="59">
        <v>16</v>
      </c>
      <c r="E15" s="59"/>
      <c r="F15" s="60"/>
      <c r="G15" s="61"/>
    </row>
    <row r="16" spans="1:7" s="62" customFormat="1" ht="25.5">
      <c r="A16" s="56"/>
      <c r="B16" s="57" t="s">
        <v>160</v>
      </c>
      <c r="C16" s="58" t="s">
        <v>71</v>
      </c>
      <c r="D16" s="59">
        <v>5</v>
      </c>
      <c r="E16" s="59"/>
      <c r="F16" s="60"/>
      <c r="G16" s="61"/>
    </row>
    <row r="17" spans="1:7" s="62" customFormat="1" ht="25.5">
      <c r="A17" s="56"/>
      <c r="B17" s="57" t="s">
        <v>189</v>
      </c>
      <c r="C17" s="58" t="s">
        <v>71</v>
      </c>
      <c r="D17" s="59">
        <v>2</v>
      </c>
      <c r="E17" s="59"/>
      <c r="F17" s="60"/>
      <c r="G17" s="61"/>
    </row>
    <row r="18" spans="1:7" s="62" customFormat="1" ht="25.5">
      <c r="A18" s="56"/>
      <c r="B18" s="57" t="s">
        <v>190</v>
      </c>
      <c r="C18" s="58" t="s">
        <v>71</v>
      </c>
      <c r="D18" s="59">
        <v>1</v>
      </c>
      <c r="E18" s="59"/>
      <c r="F18" s="60"/>
      <c r="G18" s="61"/>
    </row>
    <row r="19" spans="1:7" s="62" customFormat="1" ht="26.1" customHeight="1">
      <c r="A19" s="68"/>
      <c r="B19" s="57" t="s">
        <v>175</v>
      </c>
      <c r="C19" s="58" t="s">
        <v>81</v>
      </c>
      <c r="D19" s="59">
        <v>1</v>
      </c>
      <c r="E19" s="59"/>
      <c r="F19" s="60"/>
      <c r="G19" s="61"/>
    </row>
    <row r="20" spans="1:7" s="62" customFormat="1" ht="24.95" customHeight="1">
      <c r="A20" s="68"/>
      <c r="B20" s="57" t="s">
        <v>127</v>
      </c>
      <c r="C20" s="58" t="s">
        <v>73</v>
      </c>
      <c r="D20" s="59">
        <v>430</v>
      </c>
      <c r="E20" s="59"/>
      <c r="F20" s="60"/>
      <c r="G20" s="61"/>
    </row>
    <row r="21" spans="1:7" s="62" customFormat="1" ht="39" customHeight="1">
      <c r="A21" s="68"/>
      <c r="B21" s="57" t="s">
        <v>174</v>
      </c>
      <c r="C21" s="58" t="s">
        <v>81</v>
      </c>
      <c r="D21" s="59">
        <v>1</v>
      </c>
      <c r="E21" s="59"/>
      <c r="F21" s="60"/>
      <c r="G21" s="61"/>
    </row>
    <row r="22" spans="1:7" ht="10.5" customHeight="1">
      <c r="A22" s="22"/>
      <c r="B22" s="23" t="s">
        <v>10</v>
      </c>
      <c r="C22" s="24"/>
      <c r="D22" s="25"/>
      <c r="E22" s="25"/>
      <c r="F22" s="21"/>
      <c r="G22" s="26"/>
    </row>
    <row r="23" spans="1:7" s="44" customFormat="1">
      <c r="A23" s="45" t="s">
        <v>11</v>
      </c>
      <c r="B23" s="46" t="s">
        <v>12</v>
      </c>
      <c r="C23" s="47"/>
      <c r="D23" s="48"/>
      <c r="E23" s="48"/>
      <c r="F23" s="49">
        <f>SUM(F25:F36)</f>
        <v>0</v>
      </c>
      <c r="G23" s="50"/>
    </row>
    <row r="24" spans="1:7" s="62" customFormat="1" ht="25.5">
      <c r="A24" s="56"/>
      <c r="B24" s="63" t="s">
        <v>136</v>
      </c>
      <c r="C24" s="58"/>
      <c r="D24" s="64"/>
      <c r="E24" s="59"/>
      <c r="F24" s="60"/>
      <c r="G24" s="61"/>
    </row>
    <row r="25" spans="1:7" s="62" customFormat="1">
      <c r="A25" s="56"/>
      <c r="B25" s="65" t="s">
        <v>138</v>
      </c>
      <c r="C25" s="58" t="s">
        <v>72</v>
      </c>
      <c r="D25" s="64">
        <v>2</v>
      </c>
      <c r="E25" s="59"/>
      <c r="F25" s="60"/>
      <c r="G25" s="61"/>
    </row>
    <row r="26" spans="1:7" s="62" customFormat="1">
      <c r="A26" s="56"/>
      <c r="B26" s="65" t="s">
        <v>137</v>
      </c>
      <c r="C26" s="58" t="s">
        <v>73</v>
      </c>
      <c r="D26" s="64">
        <v>14.3</v>
      </c>
      <c r="E26" s="59"/>
      <c r="F26" s="60"/>
      <c r="G26" s="61"/>
    </row>
    <row r="27" spans="1:7" s="62" customFormat="1" ht="25.5">
      <c r="A27" s="56"/>
      <c r="B27" s="65" t="s">
        <v>191</v>
      </c>
      <c r="C27" s="58" t="s">
        <v>73</v>
      </c>
      <c r="D27" s="64">
        <v>28.3</v>
      </c>
      <c r="E27" s="59"/>
      <c r="F27" s="60"/>
      <c r="G27" s="61"/>
    </row>
    <row r="28" spans="1:7" s="62" customFormat="1">
      <c r="A28" s="56"/>
      <c r="B28" s="65" t="s">
        <v>139</v>
      </c>
      <c r="C28" s="58" t="s">
        <v>75</v>
      </c>
      <c r="D28" s="64">
        <v>2.9</v>
      </c>
      <c r="E28" s="59"/>
      <c r="F28" s="60"/>
      <c r="G28" s="61"/>
    </row>
    <row r="29" spans="1:7" s="62" customFormat="1">
      <c r="A29" s="56"/>
      <c r="B29" s="65" t="s">
        <v>140</v>
      </c>
      <c r="C29" s="58" t="s">
        <v>75</v>
      </c>
      <c r="D29" s="64">
        <v>3.2</v>
      </c>
      <c r="E29" s="59"/>
      <c r="F29" s="60"/>
      <c r="G29" s="61"/>
    </row>
    <row r="30" spans="1:7" s="62" customFormat="1">
      <c r="A30" s="56"/>
      <c r="B30" s="66" t="s">
        <v>141</v>
      </c>
      <c r="C30" s="58"/>
      <c r="D30" s="64"/>
      <c r="E30" s="59"/>
      <c r="F30" s="60"/>
      <c r="G30" s="61"/>
    </row>
    <row r="31" spans="1:7" s="62" customFormat="1">
      <c r="A31" s="56"/>
      <c r="B31" s="65" t="s">
        <v>142</v>
      </c>
      <c r="C31" s="58" t="s">
        <v>73</v>
      </c>
      <c r="D31" s="64">
        <v>7.8</v>
      </c>
      <c r="E31" s="59"/>
      <c r="F31" s="60"/>
      <c r="G31" s="61"/>
    </row>
    <row r="32" spans="1:7" s="62" customFormat="1" ht="25.5">
      <c r="A32" s="56"/>
      <c r="B32" s="65" t="s">
        <v>192</v>
      </c>
      <c r="C32" s="58" t="s">
        <v>73</v>
      </c>
      <c r="D32" s="64">
        <v>7.8</v>
      </c>
      <c r="E32" s="59"/>
      <c r="F32" s="60"/>
      <c r="G32" s="61"/>
    </row>
    <row r="33" spans="1:7" s="62" customFormat="1">
      <c r="A33" s="56"/>
      <c r="B33" s="65" t="s">
        <v>145</v>
      </c>
      <c r="C33" s="58" t="s">
        <v>70</v>
      </c>
      <c r="D33" s="64">
        <v>17.2</v>
      </c>
      <c r="E33" s="59"/>
      <c r="F33" s="60"/>
      <c r="G33" s="61"/>
    </row>
    <row r="34" spans="1:7" s="62" customFormat="1" ht="25.5">
      <c r="A34" s="56"/>
      <c r="B34" s="65" t="s">
        <v>143</v>
      </c>
      <c r="C34" s="58" t="s">
        <v>73</v>
      </c>
      <c r="D34" s="64">
        <v>11</v>
      </c>
      <c r="E34" s="59"/>
      <c r="F34" s="60"/>
      <c r="G34" s="61"/>
    </row>
    <row r="35" spans="1:7" s="62" customFormat="1">
      <c r="A35" s="56"/>
      <c r="B35" s="65" t="s">
        <v>144</v>
      </c>
      <c r="C35" s="58" t="s">
        <v>73</v>
      </c>
      <c r="D35" s="64">
        <v>11</v>
      </c>
      <c r="E35" s="59"/>
      <c r="F35" s="60"/>
      <c r="G35" s="61"/>
    </row>
    <row r="36" spans="1:7" s="62" customFormat="1" ht="10.5" customHeight="1">
      <c r="A36" s="56"/>
      <c r="B36" s="57" t="s">
        <v>10</v>
      </c>
      <c r="C36" s="58"/>
      <c r="D36" s="59"/>
      <c r="E36" s="59"/>
      <c r="F36" s="60"/>
      <c r="G36" s="61"/>
    </row>
    <row r="37" spans="1:7" s="44" customFormat="1">
      <c r="A37" s="45" t="s">
        <v>13</v>
      </c>
      <c r="B37" s="46" t="s">
        <v>14</v>
      </c>
      <c r="C37" s="47"/>
      <c r="D37" s="48"/>
      <c r="E37" s="48"/>
      <c r="F37" s="49"/>
      <c r="G37" s="50"/>
    </row>
    <row r="38" spans="1:7">
      <c r="A38" s="22"/>
      <c r="B38" s="23"/>
      <c r="C38" s="24"/>
      <c r="D38" s="25"/>
      <c r="E38" s="25"/>
      <c r="F38" s="21"/>
      <c r="G38" s="51" t="s">
        <v>117</v>
      </c>
    </row>
    <row r="39" spans="1:7" ht="10.5" customHeight="1">
      <c r="A39" s="22"/>
      <c r="B39" s="23" t="s">
        <v>10</v>
      </c>
      <c r="C39" s="24"/>
      <c r="D39" s="25"/>
      <c r="E39" s="25"/>
      <c r="F39" s="21"/>
      <c r="G39" s="26"/>
    </row>
    <row r="40" spans="1:7" s="44" customFormat="1">
      <c r="A40" s="45" t="s">
        <v>15</v>
      </c>
      <c r="B40" s="46" t="s">
        <v>16</v>
      </c>
      <c r="C40" s="47"/>
      <c r="D40" s="48"/>
      <c r="E40" s="48"/>
      <c r="F40" s="49">
        <f>SUM(F41:F46)</f>
        <v>0</v>
      </c>
      <c r="G40" s="50"/>
    </row>
    <row r="41" spans="1:7" s="62" customFormat="1">
      <c r="A41" s="56"/>
      <c r="B41" s="57" t="s">
        <v>193</v>
      </c>
      <c r="C41" s="58" t="s">
        <v>73</v>
      </c>
      <c r="D41" s="64">
        <v>22</v>
      </c>
      <c r="E41" s="59"/>
      <c r="F41" s="60"/>
      <c r="G41" s="61"/>
    </row>
    <row r="42" spans="1:7" s="62" customFormat="1">
      <c r="A42" s="56"/>
      <c r="B42" s="66" t="s">
        <v>148</v>
      </c>
      <c r="C42" s="58" t="s">
        <v>75</v>
      </c>
      <c r="D42" s="64">
        <v>8.9</v>
      </c>
      <c r="E42" s="59"/>
      <c r="F42" s="60"/>
      <c r="G42" s="61"/>
    </row>
    <row r="43" spans="1:7" s="62" customFormat="1">
      <c r="A43" s="56"/>
      <c r="B43" s="66" t="s">
        <v>149</v>
      </c>
      <c r="C43" s="58" t="s">
        <v>73</v>
      </c>
      <c r="D43" s="64">
        <v>53</v>
      </c>
      <c r="E43" s="59"/>
      <c r="F43" s="60"/>
      <c r="G43" s="61"/>
    </row>
    <row r="44" spans="1:7" s="62" customFormat="1" ht="25.5">
      <c r="A44" s="56"/>
      <c r="B44" s="57" t="s">
        <v>118</v>
      </c>
      <c r="C44" s="58" t="s">
        <v>73</v>
      </c>
      <c r="D44" s="64">
        <v>25</v>
      </c>
      <c r="E44" s="59"/>
      <c r="F44" s="60"/>
      <c r="G44" s="61"/>
    </row>
    <row r="45" spans="1:7" s="62" customFormat="1">
      <c r="A45" s="56"/>
      <c r="B45" s="57" t="s">
        <v>119</v>
      </c>
      <c r="C45" s="58" t="s">
        <v>81</v>
      </c>
      <c r="D45" s="64">
        <v>1</v>
      </c>
      <c r="E45" s="59"/>
      <c r="F45" s="60"/>
      <c r="G45" s="61"/>
    </row>
    <row r="46" spans="1:7" s="62" customFormat="1" ht="10.5" customHeight="1">
      <c r="A46" s="56"/>
      <c r="B46" s="57" t="s">
        <v>10</v>
      </c>
      <c r="C46" s="58"/>
      <c r="D46" s="59"/>
      <c r="E46" s="59"/>
      <c r="F46" s="60"/>
      <c r="G46" s="61"/>
    </row>
    <row r="47" spans="1:7" ht="12" customHeight="1">
      <c r="A47" s="27">
        <v>2</v>
      </c>
      <c r="B47" s="28" t="s">
        <v>17</v>
      </c>
      <c r="C47" s="33"/>
      <c r="D47" s="29"/>
      <c r="E47" s="29"/>
      <c r="F47" s="30">
        <f>SUM(F55+F48)</f>
        <v>0</v>
      </c>
      <c r="G47" s="34"/>
    </row>
    <row r="48" spans="1:7" s="44" customFormat="1">
      <c r="A48" s="45" t="s">
        <v>18</v>
      </c>
      <c r="B48" s="46" t="s">
        <v>19</v>
      </c>
      <c r="C48" s="47"/>
      <c r="D48" s="48"/>
      <c r="E48" s="48"/>
      <c r="F48" s="49">
        <f>SUM(F49:F54)</f>
        <v>0</v>
      </c>
      <c r="G48" s="50"/>
    </row>
    <row r="49" spans="1:7" s="62" customFormat="1" ht="26.1" customHeight="1">
      <c r="A49" s="56"/>
      <c r="B49" s="57" t="s">
        <v>122</v>
      </c>
      <c r="C49" s="58" t="s">
        <v>75</v>
      </c>
      <c r="D49" s="64">
        <v>16</v>
      </c>
      <c r="E49" s="59"/>
      <c r="F49" s="60"/>
      <c r="G49" s="61"/>
    </row>
    <row r="50" spans="1:7" s="62" customFormat="1" ht="12.95" customHeight="1">
      <c r="A50" s="56"/>
      <c r="B50" s="57" t="s">
        <v>120</v>
      </c>
      <c r="C50" s="58" t="s">
        <v>73</v>
      </c>
      <c r="D50" s="64">
        <v>166</v>
      </c>
      <c r="E50" s="59"/>
      <c r="F50" s="60"/>
      <c r="G50" s="61"/>
    </row>
    <row r="51" spans="1:7" s="62" customFormat="1" ht="12.95" customHeight="1">
      <c r="A51" s="56"/>
      <c r="B51" s="57" t="s">
        <v>146</v>
      </c>
      <c r="C51" s="58" t="s">
        <v>73</v>
      </c>
      <c r="D51" s="64">
        <v>25</v>
      </c>
      <c r="E51" s="59"/>
      <c r="F51" s="60"/>
      <c r="G51" s="61"/>
    </row>
    <row r="52" spans="1:7" s="62" customFormat="1" ht="12.95" customHeight="1">
      <c r="A52" s="56"/>
      <c r="B52" s="57" t="s">
        <v>121</v>
      </c>
      <c r="C52" s="58" t="s">
        <v>73</v>
      </c>
      <c r="D52" s="64">
        <v>141</v>
      </c>
      <c r="E52" s="59"/>
      <c r="F52" s="60"/>
      <c r="G52" s="61"/>
    </row>
    <row r="53" spans="1:7" s="62" customFormat="1" ht="26.1" customHeight="1">
      <c r="A53" s="56"/>
      <c r="B53" s="57" t="s">
        <v>147</v>
      </c>
      <c r="C53" s="58" t="s">
        <v>73</v>
      </c>
      <c r="D53" s="64">
        <v>116</v>
      </c>
      <c r="E53" s="59"/>
      <c r="F53" s="60"/>
      <c r="G53" s="61"/>
    </row>
    <row r="54" spans="1:7" s="62" customFormat="1" ht="10.5" customHeight="1">
      <c r="A54" s="56"/>
      <c r="B54" s="57" t="s">
        <v>10</v>
      </c>
      <c r="C54" s="58"/>
      <c r="D54" s="59"/>
      <c r="E54" s="59"/>
      <c r="F54" s="60"/>
      <c r="G54" s="61"/>
    </row>
    <row r="55" spans="1:7" s="44" customFormat="1">
      <c r="A55" s="45" t="s">
        <v>62</v>
      </c>
      <c r="B55" s="46" t="s">
        <v>63</v>
      </c>
      <c r="C55" s="47"/>
      <c r="D55" s="48"/>
      <c r="E55" s="48"/>
      <c r="F55" s="49">
        <f>SUM(F56:F60)</f>
        <v>0</v>
      </c>
      <c r="G55" s="50"/>
    </row>
    <row r="56" spans="1:7" s="62" customFormat="1" ht="12.95" customHeight="1">
      <c r="A56" s="56"/>
      <c r="B56" s="57" t="s">
        <v>150</v>
      </c>
      <c r="C56" s="58"/>
      <c r="D56" s="58"/>
      <c r="E56" s="59"/>
      <c r="F56" s="60"/>
      <c r="G56" s="61"/>
    </row>
    <row r="57" spans="1:7" s="62" customFormat="1" ht="39" customHeight="1">
      <c r="A57" s="56"/>
      <c r="B57" s="65" t="s">
        <v>194</v>
      </c>
      <c r="C57" s="58" t="s">
        <v>73</v>
      </c>
      <c r="D57" s="58">
        <v>27.1</v>
      </c>
      <c r="E57" s="59"/>
      <c r="F57" s="60"/>
      <c r="G57" s="61"/>
    </row>
    <row r="58" spans="1:7" s="62" customFormat="1" ht="54" customHeight="1">
      <c r="A58" s="56"/>
      <c r="B58" s="65" t="s">
        <v>131</v>
      </c>
      <c r="C58" s="58" t="s">
        <v>73</v>
      </c>
      <c r="D58" s="58">
        <v>27.1</v>
      </c>
      <c r="E58" s="59"/>
      <c r="F58" s="60"/>
      <c r="G58" s="61"/>
    </row>
    <row r="59" spans="1:7" s="62" customFormat="1" ht="26.1" customHeight="1">
      <c r="A59" s="56"/>
      <c r="B59" s="65" t="s">
        <v>113</v>
      </c>
      <c r="C59" s="58" t="s">
        <v>73</v>
      </c>
      <c r="D59" s="58">
        <v>27.1</v>
      </c>
      <c r="E59" s="59"/>
      <c r="F59" s="60"/>
      <c r="G59" s="61"/>
    </row>
    <row r="60" spans="1:7" s="62" customFormat="1" ht="12.95" customHeight="1">
      <c r="A60" s="56"/>
      <c r="B60" s="65" t="s">
        <v>112</v>
      </c>
      <c r="C60" s="58" t="s">
        <v>73</v>
      </c>
      <c r="D60" s="58">
        <v>27.1</v>
      </c>
      <c r="E60" s="59"/>
      <c r="F60" s="60"/>
      <c r="G60" s="61"/>
    </row>
    <row r="61" spans="1:7" s="62" customFormat="1" ht="10.5" customHeight="1">
      <c r="A61" s="67"/>
      <c r="B61" s="57" t="s">
        <v>10</v>
      </c>
      <c r="C61" s="58"/>
      <c r="D61" s="59"/>
      <c r="E61" s="59"/>
      <c r="F61" s="60"/>
      <c r="G61" s="61"/>
    </row>
    <row r="62" spans="1:7" ht="12" customHeight="1">
      <c r="A62" s="27" t="s">
        <v>20</v>
      </c>
      <c r="B62" s="28" t="s">
        <v>21</v>
      </c>
      <c r="C62" s="33"/>
      <c r="D62" s="29"/>
      <c r="E62" s="29"/>
      <c r="F62" s="30">
        <f>F63</f>
        <v>0</v>
      </c>
      <c r="G62" s="34"/>
    </row>
    <row r="63" spans="1:7" s="44" customFormat="1">
      <c r="A63" s="45" t="s">
        <v>22</v>
      </c>
      <c r="B63" s="46" t="s">
        <v>23</v>
      </c>
      <c r="C63" s="47"/>
      <c r="D63" s="48"/>
      <c r="E63" s="48"/>
      <c r="F63" s="49">
        <f>SUM(F67:F75)</f>
        <v>0</v>
      </c>
      <c r="G63" s="50"/>
    </row>
    <row r="64" spans="1:7" s="62" customFormat="1" ht="29.1" customHeight="1">
      <c r="A64" s="56"/>
      <c r="B64" s="63" t="s">
        <v>188</v>
      </c>
      <c r="C64" s="58" t="s">
        <v>72</v>
      </c>
      <c r="D64" s="58">
        <v>1</v>
      </c>
      <c r="E64" s="59"/>
      <c r="F64" s="60"/>
      <c r="G64" s="61"/>
    </row>
    <row r="65" spans="1:7" s="62" customFormat="1" ht="39" customHeight="1">
      <c r="A65" s="56"/>
      <c r="B65" s="63" t="s">
        <v>179</v>
      </c>
      <c r="C65" s="58" t="s">
        <v>73</v>
      </c>
      <c r="D65" s="58">
        <v>46</v>
      </c>
      <c r="E65" s="59"/>
      <c r="F65" s="60"/>
      <c r="G65" s="61"/>
    </row>
    <row r="66" spans="1:7" s="62" customFormat="1" ht="12.95" customHeight="1">
      <c r="A66" s="56"/>
      <c r="B66" s="63" t="s">
        <v>180</v>
      </c>
      <c r="C66" s="58" t="s">
        <v>70</v>
      </c>
      <c r="D66" s="58">
        <v>21</v>
      </c>
      <c r="E66" s="59"/>
      <c r="F66" s="60"/>
      <c r="G66" s="61"/>
    </row>
    <row r="67" spans="1:7" s="62" customFormat="1" ht="24.95" customHeight="1">
      <c r="A67" s="56"/>
      <c r="B67" s="63" t="s">
        <v>123</v>
      </c>
      <c r="C67" s="58" t="s">
        <v>73</v>
      </c>
      <c r="D67" s="58">
        <v>610</v>
      </c>
      <c r="E67" s="59"/>
      <c r="F67" s="60"/>
      <c r="G67" s="81"/>
    </row>
    <row r="68" spans="1:7" s="62" customFormat="1" ht="24.95" customHeight="1">
      <c r="A68" s="56"/>
      <c r="B68" s="63" t="s">
        <v>184</v>
      </c>
      <c r="C68" s="58" t="s">
        <v>70</v>
      </c>
      <c r="D68" s="58">
        <v>415</v>
      </c>
      <c r="E68" s="59"/>
      <c r="F68" s="60"/>
      <c r="G68" s="81"/>
    </row>
    <row r="69" spans="1:7" s="62" customFormat="1" ht="24.95" customHeight="1">
      <c r="A69" s="56"/>
      <c r="B69" s="63" t="s">
        <v>181</v>
      </c>
      <c r="C69" s="58" t="s">
        <v>73</v>
      </c>
      <c r="D69" s="58">
        <v>8</v>
      </c>
      <c r="E69" s="59"/>
      <c r="F69" s="60"/>
      <c r="G69" s="81"/>
    </row>
    <row r="70" spans="1:7" s="62" customFormat="1" ht="26.1" customHeight="1">
      <c r="A70" s="56"/>
      <c r="B70" s="63" t="s">
        <v>183</v>
      </c>
      <c r="C70" s="58" t="s">
        <v>73</v>
      </c>
      <c r="D70" s="58">
        <v>12</v>
      </c>
      <c r="E70" s="59"/>
      <c r="F70" s="60"/>
      <c r="G70" s="61"/>
    </row>
    <row r="71" spans="1:7" s="62" customFormat="1" ht="24.95" customHeight="1">
      <c r="A71" s="56"/>
      <c r="B71" s="63" t="s">
        <v>182</v>
      </c>
      <c r="C71" s="58" t="s">
        <v>73</v>
      </c>
      <c r="D71" s="58">
        <v>722</v>
      </c>
      <c r="E71" s="59"/>
      <c r="F71" s="60"/>
      <c r="G71" s="61"/>
    </row>
    <row r="72" spans="1:7" s="62" customFormat="1" ht="12.95" customHeight="1">
      <c r="A72" s="56"/>
      <c r="B72" s="57" t="s">
        <v>92</v>
      </c>
      <c r="C72" s="58" t="s">
        <v>81</v>
      </c>
      <c r="D72" s="58">
        <v>1</v>
      </c>
      <c r="E72" s="59"/>
      <c r="F72" s="60"/>
      <c r="G72" s="61"/>
    </row>
    <row r="73" spans="1:7" s="62" customFormat="1" ht="12.95" customHeight="1">
      <c r="A73" s="56"/>
      <c r="B73" s="57" t="s">
        <v>93</v>
      </c>
      <c r="C73" s="58" t="s">
        <v>81</v>
      </c>
      <c r="D73" s="58">
        <v>1</v>
      </c>
      <c r="E73" s="59"/>
      <c r="F73" s="60"/>
      <c r="G73" s="61"/>
    </row>
    <row r="74" spans="1:7" s="62" customFormat="1">
      <c r="A74" s="68"/>
      <c r="B74" s="57" t="s">
        <v>77</v>
      </c>
      <c r="C74" s="58" t="s">
        <v>71</v>
      </c>
      <c r="D74" s="59">
        <v>1</v>
      </c>
      <c r="E74" s="59"/>
      <c r="F74" s="60"/>
      <c r="G74" s="61"/>
    </row>
    <row r="75" spans="1:7" s="62" customFormat="1">
      <c r="A75" s="68"/>
      <c r="B75" s="57" t="s">
        <v>78</v>
      </c>
      <c r="C75" s="58" t="s">
        <v>79</v>
      </c>
      <c r="D75" s="59">
        <v>1</v>
      </c>
      <c r="E75" s="59"/>
      <c r="F75" s="60"/>
      <c r="G75" s="61"/>
    </row>
    <row r="76" spans="1:7" s="62" customFormat="1" ht="10.5" customHeight="1">
      <c r="A76" s="67"/>
      <c r="B76" s="57" t="s">
        <v>10</v>
      </c>
      <c r="C76" s="69"/>
      <c r="D76" s="59"/>
      <c r="E76" s="59"/>
      <c r="F76" s="60"/>
      <c r="G76" s="61"/>
    </row>
    <row r="77" spans="1:7" ht="12.95" customHeight="1">
      <c r="A77" s="27" t="s">
        <v>24</v>
      </c>
      <c r="B77" s="28" t="s">
        <v>25</v>
      </c>
      <c r="C77" s="33"/>
      <c r="D77" s="29"/>
      <c r="E77" s="29"/>
      <c r="F77" s="30">
        <f>F99+F96+F94+F91+F81+F78</f>
        <v>0</v>
      </c>
      <c r="G77" s="34"/>
    </row>
    <row r="78" spans="1:7" s="44" customFormat="1">
      <c r="A78" s="45" t="s">
        <v>26</v>
      </c>
      <c r="B78" s="46" t="s">
        <v>27</v>
      </c>
      <c r="C78" s="47"/>
      <c r="D78" s="48"/>
      <c r="E78" s="48"/>
      <c r="F78" s="49"/>
      <c r="G78" s="50"/>
    </row>
    <row r="79" spans="1:7" ht="12.95" customHeight="1">
      <c r="A79" s="22"/>
      <c r="B79" s="23" t="s">
        <v>28</v>
      </c>
      <c r="C79" s="24"/>
      <c r="D79" s="25"/>
      <c r="E79" s="25"/>
      <c r="F79" s="21"/>
      <c r="G79" s="51" t="s">
        <v>117</v>
      </c>
    </row>
    <row r="80" spans="1:7" ht="10.5" customHeight="1">
      <c r="A80" s="19"/>
      <c r="B80" s="23" t="s">
        <v>10</v>
      </c>
      <c r="C80" s="35"/>
      <c r="D80" s="25"/>
      <c r="E80" s="25"/>
      <c r="F80" s="21"/>
      <c r="G80" s="26"/>
    </row>
    <row r="81" spans="1:7" s="44" customFormat="1">
      <c r="A81" s="45" t="s">
        <v>29</v>
      </c>
      <c r="B81" s="46" t="s">
        <v>30</v>
      </c>
      <c r="C81" s="47"/>
      <c r="D81" s="48"/>
      <c r="E81" s="48"/>
      <c r="F81" s="49">
        <f>SUM(F82:F90)</f>
        <v>0</v>
      </c>
      <c r="G81" s="50"/>
    </row>
    <row r="82" spans="1:7" s="62" customFormat="1">
      <c r="A82" s="56"/>
      <c r="B82" s="57" t="s">
        <v>153</v>
      </c>
      <c r="C82" s="58"/>
      <c r="D82" s="59"/>
      <c r="E82" s="59"/>
      <c r="F82" s="60"/>
      <c r="G82" s="61"/>
    </row>
    <row r="83" spans="1:7" s="62" customFormat="1">
      <c r="A83" s="56"/>
      <c r="B83" s="72" t="s">
        <v>154</v>
      </c>
      <c r="C83" s="58" t="s">
        <v>71</v>
      </c>
      <c r="D83" s="59">
        <v>11</v>
      </c>
      <c r="E83" s="59"/>
      <c r="F83" s="60"/>
      <c r="G83" s="51"/>
    </row>
    <row r="84" spans="1:7" s="62" customFormat="1" ht="12.95" customHeight="1">
      <c r="A84" s="56"/>
      <c r="B84" s="72" t="s">
        <v>155</v>
      </c>
      <c r="C84" s="58" t="s">
        <v>71</v>
      </c>
      <c r="D84" s="59">
        <v>2</v>
      </c>
      <c r="E84" s="59"/>
      <c r="F84" s="60"/>
      <c r="G84" s="61"/>
    </row>
    <row r="85" spans="1:7" s="62" customFormat="1" ht="12.95" customHeight="1">
      <c r="A85" s="56"/>
      <c r="B85" s="72" t="s">
        <v>156</v>
      </c>
      <c r="C85" s="58" t="s">
        <v>71</v>
      </c>
      <c r="D85" s="59">
        <v>1</v>
      </c>
      <c r="E85" s="59"/>
      <c r="F85" s="60"/>
      <c r="G85" s="61"/>
    </row>
    <row r="86" spans="1:7" s="62" customFormat="1" ht="12.95" customHeight="1">
      <c r="A86" s="56"/>
      <c r="B86" s="65" t="s">
        <v>114</v>
      </c>
      <c r="C86" s="58" t="s">
        <v>71</v>
      </c>
      <c r="D86" s="59">
        <f>SUM(D83:D85)</f>
        <v>14</v>
      </c>
      <c r="E86" s="59"/>
      <c r="F86" s="60"/>
      <c r="G86" s="61"/>
    </row>
    <row r="87" spans="1:7" s="62" customFormat="1" ht="26.1" customHeight="1">
      <c r="A87" s="56"/>
      <c r="B87" s="57" t="s">
        <v>198</v>
      </c>
      <c r="C87" s="58" t="s">
        <v>71</v>
      </c>
      <c r="D87" s="59">
        <v>2</v>
      </c>
      <c r="E87" s="59"/>
      <c r="F87" s="60"/>
      <c r="G87" s="61"/>
    </row>
    <row r="88" spans="1:7" s="62" customFormat="1" ht="39" customHeight="1">
      <c r="A88" s="56"/>
      <c r="B88" s="57" t="s">
        <v>152</v>
      </c>
      <c r="C88" s="58" t="s">
        <v>70</v>
      </c>
      <c r="D88" s="59">
        <v>6.1</v>
      </c>
      <c r="E88" s="59"/>
      <c r="F88" s="60"/>
      <c r="G88" s="61"/>
    </row>
    <row r="89" spans="1:7" s="62" customFormat="1" ht="12.95" customHeight="1">
      <c r="A89" s="56"/>
      <c r="B89" s="57" t="s">
        <v>76</v>
      </c>
      <c r="C89" s="58" t="s">
        <v>70</v>
      </c>
      <c r="D89" s="59">
        <v>127</v>
      </c>
      <c r="E89" s="59"/>
      <c r="F89" s="60"/>
      <c r="G89" s="61"/>
    </row>
    <row r="90" spans="1:7" ht="10.5" customHeight="1">
      <c r="A90" s="19"/>
      <c r="B90" s="23" t="s">
        <v>10</v>
      </c>
      <c r="C90" s="35"/>
      <c r="D90" s="25"/>
      <c r="E90" s="25"/>
      <c r="F90" s="21"/>
      <c r="G90" s="26"/>
    </row>
    <row r="91" spans="1:7" s="44" customFormat="1">
      <c r="A91" s="45" t="s">
        <v>31</v>
      </c>
      <c r="B91" s="46" t="s">
        <v>64</v>
      </c>
      <c r="C91" s="47"/>
      <c r="D91" s="48"/>
      <c r="E91" s="48"/>
      <c r="F91" s="49">
        <f>SUM(F92)</f>
        <v>0</v>
      </c>
      <c r="G91" s="50"/>
    </row>
    <row r="92" spans="1:7" s="62" customFormat="1" ht="26.1" customHeight="1">
      <c r="A92" s="68"/>
      <c r="B92" s="57" t="s">
        <v>161</v>
      </c>
      <c r="C92" s="58" t="s">
        <v>72</v>
      </c>
      <c r="D92" s="59">
        <v>5</v>
      </c>
      <c r="E92" s="59"/>
      <c r="F92" s="60"/>
      <c r="G92" s="61"/>
    </row>
    <row r="93" spans="1:7" ht="12" customHeight="1">
      <c r="A93" s="19"/>
      <c r="B93" s="23" t="s">
        <v>10</v>
      </c>
      <c r="C93" s="35"/>
      <c r="D93" s="25"/>
      <c r="E93" s="25"/>
      <c r="F93" s="21"/>
      <c r="G93" s="70"/>
    </row>
    <row r="94" spans="1:7" s="44" customFormat="1">
      <c r="A94" s="45" t="s">
        <v>32</v>
      </c>
      <c r="B94" s="46" t="s">
        <v>33</v>
      </c>
      <c r="C94" s="47"/>
      <c r="D94" s="48"/>
      <c r="E94" s="48"/>
      <c r="F94" s="49"/>
      <c r="G94" s="71"/>
    </row>
    <row r="95" spans="1:7" ht="20.100000000000001" customHeight="1">
      <c r="A95" s="22"/>
      <c r="B95" s="23" t="s">
        <v>10</v>
      </c>
      <c r="C95" s="31"/>
      <c r="D95" s="25"/>
      <c r="E95" s="25"/>
      <c r="F95" s="21"/>
      <c r="G95" s="70" t="s">
        <v>111</v>
      </c>
    </row>
    <row r="96" spans="1:7" s="44" customFormat="1">
      <c r="A96" s="45" t="s">
        <v>34</v>
      </c>
      <c r="B96" s="46" t="s">
        <v>35</v>
      </c>
      <c r="C96" s="47"/>
      <c r="D96" s="48"/>
      <c r="E96" s="48"/>
      <c r="F96" s="49">
        <f>SUM(F97:F97)</f>
        <v>0</v>
      </c>
      <c r="G96" s="50"/>
    </row>
    <row r="97" spans="1:7" s="62" customFormat="1" ht="12.95" customHeight="1">
      <c r="A97" s="68"/>
      <c r="B97" s="63" t="s">
        <v>172</v>
      </c>
      <c r="C97" s="58"/>
      <c r="D97" s="59"/>
      <c r="E97" s="59"/>
      <c r="F97" s="60"/>
      <c r="G97" s="51" t="s">
        <v>117</v>
      </c>
    </row>
    <row r="98" spans="1:7" ht="10.5" customHeight="1">
      <c r="A98" s="22"/>
      <c r="B98" s="23" t="s">
        <v>10</v>
      </c>
      <c r="C98" s="31"/>
      <c r="D98" s="25"/>
      <c r="E98" s="25"/>
      <c r="F98" s="21"/>
      <c r="G98" s="26"/>
    </row>
    <row r="99" spans="1:7" s="44" customFormat="1">
      <c r="A99" s="45" t="s">
        <v>36</v>
      </c>
      <c r="B99" s="46" t="s">
        <v>37</v>
      </c>
      <c r="C99" s="47"/>
      <c r="D99" s="48"/>
      <c r="E99" s="48"/>
      <c r="F99" s="49">
        <f>SUM(F100:F119)</f>
        <v>0</v>
      </c>
      <c r="G99" s="50"/>
    </row>
    <row r="100" spans="1:7" s="80" customFormat="1" ht="12.95" customHeight="1">
      <c r="A100" s="75"/>
      <c r="B100" s="76" t="s">
        <v>126</v>
      </c>
      <c r="C100" s="69"/>
      <c r="D100" s="77"/>
      <c r="E100" s="77"/>
      <c r="F100" s="78"/>
      <c r="G100" s="79"/>
    </row>
    <row r="101" spans="1:7" s="62" customFormat="1" ht="33" customHeight="1">
      <c r="A101" s="68"/>
      <c r="B101" s="65" t="s">
        <v>170</v>
      </c>
      <c r="C101" s="58" t="s">
        <v>75</v>
      </c>
      <c r="D101" s="59">
        <v>2</v>
      </c>
      <c r="E101" s="59"/>
      <c r="F101" s="60"/>
      <c r="G101" s="94" t="s">
        <v>171</v>
      </c>
    </row>
    <row r="102" spans="1:7" s="62" customFormat="1" ht="12.95" customHeight="1">
      <c r="A102" s="68"/>
      <c r="B102" s="65" t="s">
        <v>167</v>
      </c>
      <c r="C102" s="58" t="s">
        <v>73</v>
      </c>
      <c r="D102" s="59">
        <v>473</v>
      </c>
      <c r="E102" s="59"/>
      <c r="F102" s="60"/>
      <c r="G102" s="61"/>
    </row>
    <row r="103" spans="1:7" s="62" customFormat="1" ht="12.95" customHeight="1">
      <c r="A103" s="68"/>
      <c r="B103" s="65" t="s">
        <v>166</v>
      </c>
      <c r="C103" s="58" t="s">
        <v>73</v>
      </c>
      <c r="D103" s="59">
        <v>430</v>
      </c>
      <c r="E103" s="59"/>
      <c r="F103" s="60"/>
      <c r="G103" s="61"/>
    </row>
    <row r="104" spans="1:7" s="62" customFormat="1" ht="12.95" customHeight="1">
      <c r="A104" s="68"/>
      <c r="B104" s="65" t="s">
        <v>168</v>
      </c>
      <c r="C104" s="58" t="s">
        <v>73</v>
      </c>
      <c r="D104" s="59">
        <v>430</v>
      </c>
      <c r="E104" s="59"/>
      <c r="F104" s="60"/>
      <c r="G104" s="61"/>
    </row>
    <row r="105" spans="1:7" s="62" customFormat="1" ht="12.95" customHeight="1">
      <c r="A105" s="68"/>
      <c r="B105" s="65" t="s">
        <v>169</v>
      </c>
      <c r="C105" s="58" t="s">
        <v>70</v>
      </c>
      <c r="D105" s="59">
        <v>122</v>
      </c>
      <c r="E105" s="59"/>
      <c r="F105" s="60"/>
      <c r="G105" s="61"/>
    </row>
    <row r="106" spans="1:7" s="62" customFormat="1" ht="12.95" customHeight="1">
      <c r="A106" s="68"/>
      <c r="B106" s="65" t="s">
        <v>199</v>
      </c>
      <c r="C106" s="58" t="s">
        <v>71</v>
      </c>
      <c r="D106" s="59">
        <v>2</v>
      </c>
      <c r="E106" s="59"/>
      <c r="F106" s="60"/>
      <c r="G106" s="61"/>
    </row>
    <row r="107" spans="1:7" s="62" customFormat="1" ht="12.95" customHeight="1">
      <c r="A107" s="68"/>
      <c r="B107" s="65" t="s">
        <v>173</v>
      </c>
      <c r="C107" s="58" t="s">
        <v>70</v>
      </c>
      <c r="D107" s="59">
        <v>90.4</v>
      </c>
      <c r="E107" s="59"/>
      <c r="F107" s="60"/>
      <c r="G107" s="61"/>
    </row>
    <row r="108" spans="1:7" s="62" customFormat="1" ht="24.95" customHeight="1">
      <c r="A108" s="68"/>
      <c r="B108" s="65" t="s">
        <v>128</v>
      </c>
      <c r="C108" s="58" t="s">
        <v>73</v>
      </c>
      <c r="D108" s="59">
        <v>83.1</v>
      </c>
      <c r="E108" s="59"/>
      <c r="F108" s="60"/>
      <c r="G108" s="61"/>
    </row>
    <row r="109" spans="1:7" s="62" customFormat="1" ht="26.1" customHeight="1">
      <c r="A109" s="68"/>
      <c r="B109" s="65" t="s">
        <v>132</v>
      </c>
      <c r="C109" s="58" t="s">
        <v>70</v>
      </c>
      <c r="D109" s="59">
        <v>115</v>
      </c>
      <c r="E109" s="59"/>
      <c r="F109" s="60"/>
      <c r="G109" s="61"/>
    </row>
    <row r="110" spans="1:7" s="80" customFormat="1" ht="12.95" customHeight="1">
      <c r="A110" s="75"/>
      <c r="B110" s="76" t="s">
        <v>124</v>
      </c>
      <c r="C110" s="69"/>
      <c r="D110" s="77"/>
      <c r="E110" s="77"/>
      <c r="F110" s="78"/>
      <c r="G110" s="79"/>
    </row>
    <row r="111" spans="1:7" s="62" customFormat="1" ht="12.95" customHeight="1">
      <c r="A111" s="68"/>
      <c r="B111" s="65" t="s">
        <v>162</v>
      </c>
      <c r="C111" s="58" t="s">
        <v>71</v>
      </c>
      <c r="D111" s="59">
        <v>2</v>
      </c>
      <c r="E111" s="59"/>
      <c r="F111" s="60"/>
      <c r="G111" s="61"/>
    </row>
    <row r="112" spans="1:7" s="62" customFormat="1" ht="12.95" customHeight="1">
      <c r="A112" s="68"/>
      <c r="B112" s="65" t="s">
        <v>163</v>
      </c>
      <c r="C112" s="58" t="s">
        <v>75</v>
      </c>
      <c r="D112" s="59">
        <v>87</v>
      </c>
      <c r="E112" s="59"/>
      <c r="F112" s="60"/>
      <c r="G112" s="61"/>
    </row>
    <row r="113" spans="1:7" s="62" customFormat="1" ht="24.95" customHeight="1">
      <c r="A113" s="68"/>
      <c r="B113" s="65" t="s">
        <v>164</v>
      </c>
      <c r="C113" s="58" t="s">
        <v>73</v>
      </c>
      <c r="D113" s="59">
        <v>79</v>
      </c>
      <c r="E113" s="59"/>
      <c r="F113" s="60"/>
      <c r="G113" s="61"/>
    </row>
    <row r="114" spans="1:7" s="62" customFormat="1" ht="12.95" customHeight="1">
      <c r="A114" s="68"/>
      <c r="B114" s="65" t="s">
        <v>165</v>
      </c>
      <c r="C114" s="58" t="s">
        <v>73</v>
      </c>
      <c r="D114" s="59">
        <v>36</v>
      </c>
      <c r="E114" s="59"/>
      <c r="F114" s="60"/>
      <c r="G114" s="61"/>
    </row>
    <row r="115" spans="1:7" s="62" customFormat="1" ht="12.95" customHeight="1">
      <c r="A115" s="68"/>
      <c r="B115" s="65" t="s">
        <v>125</v>
      </c>
      <c r="C115" s="58" t="s">
        <v>73</v>
      </c>
      <c r="D115" s="59">
        <v>47.1</v>
      </c>
      <c r="E115" s="59"/>
      <c r="F115" s="60"/>
      <c r="G115" s="61"/>
    </row>
    <row r="116" spans="1:7" s="62" customFormat="1" ht="24.95" customHeight="1">
      <c r="A116" s="68"/>
      <c r="B116" s="65" t="s">
        <v>176</v>
      </c>
      <c r="C116" s="58" t="s">
        <v>73</v>
      </c>
      <c r="D116" s="59">
        <v>26</v>
      </c>
      <c r="E116" s="59"/>
      <c r="F116" s="60"/>
      <c r="G116" s="61"/>
    </row>
    <row r="117" spans="1:7" s="62" customFormat="1" ht="26.1" customHeight="1">
      <c r="A117" s="68"/>
      <c r="B117" s="57" t="s">
        <v>177</v>
      </c>
      <c r="C117" s="58" t="s">
        <v>72</v>
      </c>
      <c r="D117" s="59">
        <v>6</v>
      </c>
      <c r="E117" s="59"/>
      <c r="F117" s="60"/>
      <c r="G117" s="61"/>
    </row>
    <row r="118" spans="1:7" s="62" customFormat="1" ht="12.95" customHeight="1">
      <c r="A118" s="68"/>
      <c r="B118" s="57" t="s">
        <v>129</v>
      </c>
      <c r="C118" s="58" t="s">
        <v>81</v>
      </c>
      <c r="D118" s="59">
        <v>1</v>
      </c>
      <c r="E118" s="59"/>
      <c r="F118" s="60"/>
      <c r="G118" s="61"/>
    </row>
    <row r="119" spans="1:7" ht="10.5" customHeight="1">
      <c r="A119" s="22"/>
      <c r="B119" s="23" t="s">
        <v>10</v>
      </c>
      <c r="C119" s="31"/>
      <c r="D119" s="25"/>
      <c r="E119" s="25"/>
      <c r="F119" s="21"/>
      <c r="G119" s="26"/>
    </row>
    <row r="120" spans="1:7" ht="12.95" customHeight="1">
      <c r="A120" s="27" t="s">
        <v>38</v>
      </c>
      <c r="B120" s="28" t="s">
        <v>39</v>
      </c>
      <c r="C120" s="33"/>
      <c r="D120" s="29"/>
      <c r="E120" s="29"/>
      <c r="F120" s="30">
        <f>SUM(F121+F125)</f>
        <v>0</v>
      </c>
      <c r="G120" s="34"/>
    </row>
    <row r="121" spans="1:7" s="44" customFormat="1">
      <c r="A121" s="45" t="s">
        <v>115</v>
      </c>
      <c r="B121" s="46" t="s">
        <v>116</v>
      </c>
      <c r="C121" s="47"/>
      <c r="D121" s="48"/>
      <c r="E121" s="48"/>
      <c r="F121" s="49">
        <f>SUM(F122:F124)</f>
        <v>0</v>
      </c>
      <c r="G121" s="50"/>
    </row>
    <row r="122" spans="1:7" s="62" customFormat="1" ht="26.1" customHeight="1">
      <c r="A122" s="56"/>
      <c r="B122" s="57" t="s">
        <v>185</v>
      </c>
      <c r="C122" s="58" t="s">
        <v>71</v>
      </c>
      <c r="D122" s="58">
        <v>1</v>
      </c>
      <c r="E122" s="59"/>
      <c r="F122" s="60"/>
      <c r="G122" s="61"/>
    </row>
    <row r="123" spans="1:7" s="62" customFormat="1" ht="27" customHeight="1">
      <c r="A123" s="56"/>
      <c r="B123" s="57" t="s">
        <v>186</v>
      </c>
      <c r="C123" s="58" t="s">
        <v>71</v>
      </c>
      <c r="D123" s="58">
        <v>1</v>
      </c>
      <c r="E123" s="59"/>
      <c r="F123" s="60"/>
      <c r="G123" s="61"/>
    </row>
    <row r="124" spans="1:7" s="62" customFormat="1" ht="10.5" customHeight="1">
      <c r="A124" s="56"/>
      <c r="B124" s="57" t="s">
        <v>10</v>
      </c>
      <c r="C124" s="73"/>
      <c r="D124" s="59"/>
      <c r="E124" s="59"/>
      <c r="F124" s="60"/>
      <c r="G124" s="61"/>
    </row>
    <row r="125" spans="1:7" s="44" customFormat="1">
      <c r="A125" s="45" t="s">
        <v>65</v>
      </c>
      <c r="B125" s="46" t="s">
        <v>66</v>
      </c>
      <c r="C125" s="47"/>
      <c r="D125" s="48"/>
      <c r="E125" s="48"/>
      <c r="F125" s="49">
        <f>SUM(F126:F127)</f>
        <v>0</v>
      </c>
      <c r="G125" s="50"/>
    </row>
    <row r="126" spans="1:7" s="62" customFormat="1" ht="38.25">
      <c r="A126" s="68"/>
      <c r="B126" s="57" t="s">
        <v>195</v>
      </c>
      <c r="C126" s="74" t="s">
        <v>73</v>
      </c>
      <c r="D126" s="95">
        <v>50</v>
      </c>
      <c r="E126" s="59"/>
      <c r="F126" s="60"/>
      <c r="G126" s="94" t="s">
        <v>151</v>
      </c>
    </row>
    <row r="127" spans="1:7" ht="38.25">
      <c r="A127" s="32"/>
      <c r="B127" s="23" t="s">
        <v>187</v>
      </c>
      <c r="C127" s="20" t="s">
        <v>70</v>
      </c>
      <c r="D127" s="55">
        <v>58</v>
      </c>
      <c r="E127" s="25"/>
      <c r="F127" s="21"/>
      <c r="G127" s="26"/>
    </row>
    <row r="128" spans="1:7" ht="10.5" customHeight="1">
      <c r="A128" s="19"/>
      <c r="B128" s="23" t="s">
        <v>10</v>
      </c>
      <c r="C128" s="20"/>
      <c r="D128" s="25"/>
      <c r="E128" s="25"/>
      <c r="F128" s="21"/>
      <c r="G128" s="26"/>
    </row>
    <row r="129" spans="1:7" ht="12.95" customHeight="1">
      <c r="A129" s="27" t="s">
        <v>40</v>
      </c>
      <c r="B129" s="28" t="s">
        <v>41</v>
      </c>
      <c r="C129" s="33"/>
      <c r="D129" s="29"/>
      <c r="E129" s="29"/>
      <c r="F129" s="30">
        <f>SUM(F130)</f>
        <v>0</v>
      </c>
      <c r="G129" s="34"/>
    </row>
    <row r="130" spans="1:7" s="44" customFormat="1">
      <c r="A130" s="45" t="s">
        <v>42</v>
      </c>
      <c r="B130" s="46" t="s">
        <v>43</v>
      </c>
      <c r="C130" s="47"/>
      <c r="D130" s="48"/>
      <c r="E130" s="48"/>
      <c r="F130" s="49">
        <f>SUM(F131:F131)</f>
        <v>0</v>
      </c>
      <c r="G130" s="50"/>
    </row>
    <row r="131" spans="1:7" s="86" customFormat="1" ht="29.1" customHeight="1">
      <c r="A131" s="82"/>
      <c r="B131" s="83" t="s">
        <v>130</v>
      </c>
      <c r="C131" s="87" t="s">
        <v>81</v>
      </c>
      <c r="D131" s="84">
        <v>1</v>
      </c>
      <c r="E131" s="84"/>
      <c r="F131" s="96"/>
      <c r="G131" s="85"/>
    </row>
    <row r="132" spans="1:7" ht="10.5" customHeight="1">
      <c r="A132" s="19"/>
      <c r="B132" s="23" t="s">
        <v>10</v>
      </c>
      <c r="C132" s="20"/>
      <c r="D132" s="25"/>
      <c r="E132" s="25"/>
      <c r="F132" s="21"/>
      <c r="G132" s="26"/>
    </row>
    <row r="133" spans="1:7" ht="12.95" customHeight="1">
      <c r="A133" s="27" t="s">
        <v>44</v>
      </c>
      <c r="B133" s="28" t="s">
        <v>45</v>
      </c>
      <c r="C133" s="33"/>
      <c r="D133" s="29"/>
      <c r="E133" s="29"/>
      <c r="F133" s="30">
        <f>F172+F168+F145+F134</f>
        <v>0</v>
      </c>
      <c r="G133" s="34"/>
    </row>
    <row r="134" spans="1:7" s="44" customFormat="1">
      <c r="A134" s="45" t="s">
        <v>46</v>
      </c>
      <c r="B134" s="46" t="s">
        <v>47</v>
      </c>
      <c r="C134" s="47"/>
      <c r="D134" s="48"/>
      <c r="E134" s="48"/>
      <c r="F134" s="49">
        <f>SUM(F135:F144)</f>
        <v>0</v>
      </c>
      <c r="G134" s="50"/>
    </row>
    <row r="135" spans="1:7" s="62" customFormat="1" ht="12.95" customHeight="1">
      <c r="A135" s="68"/>
      <c r="B135" s="57" t="s">
        <v>105</v>
      </c>
      <c r="C135" s="74" t="s">
        <v>81</v>
      </c>
      <c r="D135" s="59">
        <v>1</v>
      </c>
      <c r="E135" s="59"/>
      <c r="F135" s="60"/>
      <c r="G135" s="61"/>
    </row>
    <row r="136" spans="1:7" s="62" customFormat="1" ht="12.95" customHeight="1">
      <c r="A136" s="68"/>
      <c r="B136" s="57" t="s">
        <v>106</v>
      </c>
      <c r="C136" s="74" t="s">
        <v>71</v>
      </c>
      <c r="D136" s="59">
        <v>36</v>
      </c>
      <c r="E136" s="59"/>
      <c r="F136" s="60"/>
      <c r="G136" s="61"/>
    </row>
    <row r="137" spans="1:7" s="62" customFormat="1" ht="12.95" customHeight="1">
      <c r="A137" s="68"/>
      <c r="B137" s="57" t="s">
        <v>107</v>
      </c>
      <c r="C137" s="74" t="s">
        <v>72</v>
      </c>
      <c r="D137" s="59">
        <v>1</v>
      </c>
      <c r="E137" s="59"/>
      <c r="F137" s="60"/>
      <c r="G137" s="61"/>
    </row>
    <row r="138" spans="1:7" s="62" customFormat="1" ht="12.95" customHeight="1">
      <c r="A138" s="68"/>
      <c r="B138" s="57" t="s">
        <v>108</v>
      </c>
      <c r="C138" s="74" t="s">
        <v>81</v>
      </c>
      <c r="D138" s="59">
        <v>1</v>
      </c>
      <c r="E138" s="59"/>
      <c r="F138" s="60"/>
      <c r="G138" s="61"/>
    </row>
    <row r="139" spans="1:7" s="62" customFormat="1" ht="12.95" customHeight="1">
      <c r="A139" s="68"/>
      <c r="B139" s="57" t="s">
        <v>200</v>
      </c>
      <c r="C139" s="74" t="s">
        <v>81</v>
      </c>
      <c r="D139" s="59">
        <v>1</v>
      </c>
      <c r="E139" s="59"/>
      <c r="F139" s="60"/>
      <c r="G139" s="61"/>
    </row>
    <row r="140" spans="1:7" s="62" customFormat="1" ht="12.95" customHeight="1">
      <c r="A140" s="68"/>
      <c r="B140" s="57" t="s">
        <v>201</v>
      </c>
      <c r="C140" s="74" t="s">
        <v>81</v>
      </c>
      <c r="D140" s="59">
        <v>1</v>
      </c>
      <c r="E140" s="59"/>
      <c r="F140" s="60"/>
      <c r="G140" s="61"/>
    </row>
    <row r="141" spans="1:7" s="62" customFormat="1" ht="12.95" customHeight="1">
      <c r="A141" s="68"/>
      <c r="B141" s="57" t="s">
        <v>109</v>
      </c>
      <c r="C141" s="74" t="s">
        <v>81</v>
      </c>
      <c r="D141" s="59">
        <v>1</v>
      </c>
      <c r="E141" s="59"/>
      <c r="F141" s="60"/>
      <c r="G141" s="61"/>
    </row>
    <row r="142" spans="1:7" s="62" customFormat="1" ht="12.95" customHeight="1">
      <c r="A142" s="68"/>
      <c r="B142" s="57" t="s">
        <v>110</v>
      </c>
      <c r="C142" s="74" t="s">
        <v>81</v>
      </c>
      <c r="D142" s="59">
        <v>1</v>
      </c>
      <c r="E142" s="59"/>
      <c r="F142" s="60"/>
      <c r="G142" s="61"/>
    </row>
    <row r="143" spans="1:7" s="62" customFormat="1" ht="12.95" customHeight="1">
      <c r="A143" s="68"/>
      <c r="B143" s="57" t="s">
        <v>91</v>
      </c>
      <c r="C143" s="74" t="s">
        <v>81</v>
      </c>
      <c r="D143" s="59">
        <v>1</v>
      </c>
      <c r="E143" s="59"/>
      <c r="F143" s="60"/>
      <c r="G143" s="61"/>
    </row>
    <row r="144" spans="1:7" s="62" customFormat="1" ht="10.5" customHeight="1">
      <c r="A144" s="67"/>
      <c r="B144" s="57" t="s">
        <v>10</v>
      </c>
      <c r="C144" s="74"/>
      <c r="D144" s="59"/>
      <c r="E144" s="59"/>
      <c r="F144" s="60"/>
      <c r="G144" s="61"/>
    </row>
    <row r="145" spans="1:7" s="44" customFormat="1">
      <c r="A145" s="45" t="s">
        <v>48</v>
      </c>
      <c r="B145" s="46" t="s">
        <v>49</v>
      </c>
      <c r="C145" s="47"/>
      <c r="D145" s="48"/>
      <c r="E145" s="48"/>
      <c r="F145" s="49">
        <f>SUM(F147:F167)</f>
        <v>0</v>
      </c>
      <c r="G145" s="50"/>
    </row>
    <row r="146" spans="1:7" s="80" customFormat="1">
      <c r="A146" s="75"/>
      <c r="B146" s="76" t="s">
        <v>80</v>
      </c>
      <c r="C146" s="73"/>
      <c r="D146" s="77"/>
      <c r="E146" s="77"/>
      <c r="F146" s="78"/>
      <c r="G146" s="79"/>
    </row>
    <row r="147" spans="1:7" s="62" customFormat="1" ht="25.5">
      <c r="A147" s="68"/>
      <c r="B147" s="65" t="s">
        <v>94</v>
      </c>
      <c r="C147" s="74" t="s">
        <v>81</v>
      </c>
      <c r="D147" s="59">
        <v>1</v>
      </c>
      <c r="E147" s="59"/>
      <c r="F147" s="60"/>
      <c r="G147" s="61"/>
    </row>
    <row r="148" spans="1:7" s="62" customFormat="1">
      <c r="A148" s="68"/>
      <c r="B148" s="65" t="s">
        <v>95</v>
      </c>
      <c r="C148" s="74" t="s">
        <v>81</v>
      </c>
      <c r="D148" s="59">
        <v>1</v>
      </c>
      <c r="E148" s="59"/>
      <c r="F148" s="60"/>
      <c r="G148" s="61"/>
    </row>
    <row r="149" spans="1:7" s="62" customFormat="1" ht="25.5">
      <c r="A149" s="68"/>
      <c r="B149" s="65" t="s">
        <v>96</v>
      </c>
      <c r="C149" s="74" t="s">
        <v>81</v>
      </c>
      <c r="D149" s="59">
        <v>1</v>
      </c>
      <c r="E149" s="59"/>
      <c r="F149" s="60"/>
      <c r="G149" s="61"/>
    </row>
    <row r="150" spans="1:7" s="62" customFormat="1">
      <c r="A150" s="68"/>
      <c r="B150" s="65" t="s">
        <v>97</v>
      </c>
      <c r="C150" s="74" t="s">
        <v>81</v>
      </c>
      <c r="D150" s="59">
        <v>1</v>
      </c>
      <c r="E150" s="59"/>
      <c r="F150" s="60"/>
      <c r="G150" s="61"/>
    </row>
    <row r="151" spans="1:7" s="62" customFormat="1" ht="25.5">
      <c r="A151" s="68"/>
      <c r="B151" s="65" t="s">
        <v>98</v>
      </c>
      <c r="C151" s="74" t="s">
        <v>81</v>
      </c>
      <c r="D151" s="59">
        <v>1</v>
      </c>
      <c r="E151" s="59"/>
      <c r="F151" s="60"/>
      <c r="G151" s="61"/>
    </row>
    <row r="152" spans="1:7" s="62" customFormat="1" ht="25.5">
      <c r="A152" s="68"/>
      <c r="B152" s="65" t="s">
        <v>99</v>
      </c>
      <c r="C152" s="74" t="s">
        <v>81</v>
      </c>
      <c r="D152" s="59">
        <v>1</v>
      </c>
      <c r="E152" s="59"/>
      <c r="F152" s="60"/>
      <c r="G152" s="61"/>
    </row>
    <row r="153" spans="1:7" s="80" customFormat="1">
      <c r="A153" s="75"/>
      <c r="B153" s="76" t="s">
        <v>83</v>
      </c>
      <c r="C153" s="73"/>
      <c r="D153" s="77"/>
      <c r="E153" s="77"/>
      <c r="F153" s="78"/>
      <c r="G153" s="79"/>
    </row>
    <row r="154" spans="1:7" s="62" customFormat="1">
      <c r="A154" s="68"/>
      <c r="B154" s="65" t="s">
        <v>84</v>
      </c>
      <c r="C154" s="74" t="s">
        <v>81</v>
      </c>
      <c r="D154" s="59">
        <v>1</v>
      </c>
      <c r="E154" s="59"/>
      <c r="F154" s="60"/>
      <c r="G154" s="61"/>
    </row>
    <row r="155" spans="1:7" s="62" customFormat="1">
      <c r="A155" s="68"/>
      <c r="B155" s="65" t="s">
        <v>85</v>
      </c>
      <c r="C155" s="74" t="s">
        <v>81</v>
      </c>
      <c r="D155" s="59">
        <v>1</v>
      </c>
      <c r="E155" s="59"/>
      <c r="F155" s="60"/>
      <c r="G155" s="61"/>
    </row>
    <row r="156" spans="1:7" s="62" customFormat="1">
      <c r="A156" s="68"/>
      <c r="B156" s="65" t="s">
        <v>86</v>
      </c>
      <c r="C156" s="74" t="s">
        <v>81</v>
      </c>
      <c r="D156" s="59">
        <v>1</v>
      </c>
      <c r="E156" s="59"/>
      <c r="F156" s="60"/>
      <c r="G156" s="61"/>
    </row>
    <row r="157" spans="1:7" s="62" customFormat="1">
      <c r="A157" s="68"/>
      <c r="B157" s="65" t="s">
        <v>87</v>
      </c>
      <c r="C157" s="74" t="s">
        <v>81</v>
      </c>
      <c r="D157" s="59">
        <v>1</v>
      </c>
      <c r="E157" s="59"/>
      <c r="F157" s="60"/>
      <c r="G157" s="61"/>
    </row>
    <row r="158" spans="1:7" s="62" customFormat="1">
      <c r="A158" s="68"/>
      <c r="B158" s="65" t="s">
        <v>101</v>
      </c>
      <c r="C158" s="74" t="s">
        <v>81</v>
      </c>
      <c r="D158" s="59">
        <v>1</v>
      </c>
      <c r="E158" s="59"/>
      <c r="F158" s="60"/>
      <c r="G158" s="61"/>
    </row>
    <row r="159" spans="1:7" s="62" customFormat="1">
      <c r="A159" s="68"/>
      <c r="B159" s="65" t="s">
        <v>102</v>
      </c>
      <c r="C159" s="74" t="s">
        <v>81</v>
      </c>
      <c r="D159" s="59">
        <v>1</v>
      </c>
      <c r="E159" s="59"/>
      <c r="F159" s="60"/>
      <c r="G159" s="61"/>
    </row>
    <row r="160" spans="1:7" s="62" customFormat="1">
      <c r="A160" s="68"/>
      <c r="B160" s="65" t="s">
        <v>88</v>
      </c>
      <c r="C160" s="74" t="s">
        <v>81</v>
      </c>
      <c r="D160" s="59">
        <v>1</v>
      </c>
      <c r="E160" s="59"/>
      <c r="F160" s="60"/>
      <c r="G160" s="61"/>
    </row>
    <row r="161" spans="1:7" s="62" customFormat="1">
      <c r="A161" s="68"/>
      <c r="B161" s="65" t="s">
        <v>90</v>
      </c>
      <c r="C161" s="74" t="s">
        <v>81</v>
      </c>
      <c r="D161" s="59">
        <v>1</v>
      </c>
      <c r="E161" s="59"/>
      <c r="F161" s="60"/>
      <c r="G161" s="61"/>
    </row>
    <row r="162" spans="1:7" s="62" customFormat="1">
      <c r="A162" s="68"/>
      <c r="B162" s="65" t="s">
        <v>89</v>
      </c>
      <c r="C162" s="74" t="s">
        <v>81</v>
      </c>
      <c r="D162" s="59">
        <v>1</v>
      </c>
      <c r="E162" s="59"/>
      <c r="F162" s="60"/>
      <c r="G162" s="61"/>
    </row>
    <row r="163" spans="1:7" s="62" customFormat="1">
      <c r="A163" s="68"/>
      <c r="B163" s="65" t="s">
        <v>103</v>
      </c>
      <c r="C163" s="74" t="s">
        <v>81</v>
      </c>
      <c r="D163" s="59">
        <v>1</v>
      </c>
      <c r="E163" s="59"/>
      <c r="F163" s="60"/>
      <c r="G163" s="61"/>
    </row>
    <row r="164" spans="1:7" s="62" customFormat="1">
      <c r="A164" s="68"/>
      <c r="B164" s="65" t="s">
        <v>104</v>
      </c>
      <c r="C164" s="74" t="s">
        <v>81</v>
      </c>
      <c r="D164" s="59">
        <v>1</v>
      </c>
      <c r="E164" s="59"/>
      <c r="F164" s="60"/>
      <c r="G164" s="61"/>
    </row>
    <row r="165" spans="1:7" s="62" customFormat="1">
      <c r="A165" s="68"/>
      <c r="B165" s="65" t="s">
        <v>91</v>
      </c>
      <c r="C165" s="74" t="s">
        <v>81</v>
      </c>
      <c r="D165" s="59">
        <v>1</v>
      </c>
      <c r="E165" s="59"/>
      <c r="F165" s="60"/>
      <c r="G165" s="61"/>
    </row>
    <row r="166" spans="1:7" s="62" customFormat="1">
      <c r="A166" s="68"/>
      <c r="B166" s="65" t="s">
        <v>100</v>
      </c>
      <c r="C166" s="74" t="s">
        <v>81</v>
      </c>
      <c r="D166" s="59">
        <v>1</v>
      </c>
      <c r="E166" s="59"/>
      <c r="F166" s="60"/>
      <c r="G166" s="61"/>
    </row>
    <row r="167" spans="1:7" s="62" customFormat="1" ht="10.5" customHeight="1">
      <c r="A167" s="67"/>
      <c r="B167" s="57" t="s">
        <v>10</v>
      </c>
      <c r="C167" s="74"/>
      <c r="D167" s="59"/>
      <c r="E167" s="59"/>
      <c r="F167" s="60"/>
      <c r="G167" s="61"/>
    </row>
    <row r="168" spans="1:7" s="44" customFormat="1">
      <c r="A168" s="45" t="s">
        <v>50</v>
      </c>
      <c r="B168" s="46" t="s">
        <v>51</v>
      </c>
      <c r="C168" s="47"/>
      <c r="D168" s="48"/>
      <c r="E168" s="48"/>
      <c r="F168" s="49">
        <f>SUM(F169:F171)</f>
        <v>0</v>
      </c>
      <c r="G168" s="50"/>
    </row>
    <row r="169" spans="1:7" s="62" customFormat="1">
      <c r="A169" s="68"/>
      <c r="B169" s="57" t="s">
        <v>82</v>
      </c>
      <c r="C169" s="74" t="s">
        <v>81</v>
      </c>
      <c r="D169" s="59">
        <v>1</v>
      </c>
      <c r="E169" s="59"/>
      <c r="F169" s="60"/>
      <c r="G169" s="61"/>
    </row>
    <row r="170" spans="1:7" s="62" customFormat="1">
      <c r="A170" s="68"/>
      <c r="B170" s="57" t="s">
        <v>178</v>
      </c>
      <c r="C170" s="74" t="s">
        <v>71</v>
      </c>
      <c r="D170" s="59">
        <v>2</v>
      </c>
      <c r="E170" s="59"/>
      <c r="F170" s="60"/>
      <c r="G170" s="61"/>
    </row>
    <row r="171" spans="1:7" s="62" customFormat="1" ht="10.5" customHeight="1">
      <c r="A171" s="56"/>
      <c r="B171" s="57" t="s">
        <v>10</v>
      </c>
      <c r="C171" s="74"/>
      <c r="D171" s="59"/>
      <c r="E171" s="59"/>
      <c r="F171" s="60"/>
      <c r="G171" s="61"/>
    </row>
    <row r="172" spans="1:7" s="44" customFormat="1">
      <c r="A172" s="45" t="s">
        <v>52</v>
      </c>
      <c r="B172" s="46" t="s">
        <v>53</v>
      </c>
      <c r="C172" s="47"/>
      <c r="D172" s="48"/>
      <c r="E172" s="48"/>
      <c r="F172" s="49"/>
      <c r="G172" s="50"/>
    </row>
    <row r="173" spans="1:7" s="62" customFormat="1" ht="12" customHeight="1">
      <c r="A173" s="67"/>
      <c r="B173" s="57" t="s">
        <v>202</v>
      </c>
      <c r="C173" s="74" t="s">
        <v>203</v>
      </c>
      <c r="D173" s="59">
        <v>18</v>
      </c>
      <c r="E173" s="59"/>
      <c r="F173" s="60"/>
      <c r="G173" s="81"/>
    </row>
    <row r="174" spans="1:7" ht="10.5" customHeight="1">
      <c r="A174" s="19"/>
      <c r="B174" s="23" t="s">
        <v>10</v>
      </c>
      <c r="C174" s="20"/>
      <c r="D174" s="25"/>
      <c r="E174" s="25"/>
      <c r="F174" s="21"/>
      <c r="G174" s="26"/>
    </row>
    <row r="175" spans="1:7" ht="12.95" customHeight="1">
      <c r="A175" s="27" t="s">
        <v>54</v>
      </c>
      <c r="B175" s="28" t="s">
        <v>55</v>
      </c>
      <c r="C175" s="33"/>
      <c r="D175" s="29"/>
      <c r="E175" s="29"/>
      <c r="F175" s="30">
        <f>SUM(F176:F177)</f>
        <v>0</v>
      </c>
      <c r="G175" s="34"/>
    </row>
    <row r="176" spans="1:7" ht="12.95" customHeight="1">
      <c r="A176" s="36"/>
      <c r="B176" s="23" t="s">
        <v>68</v>
      </c>
      <c r="C176" s="24" t="s">
        <v>81</v>
      </c>
      <c r="D176" s="25">
        <v>1</v>
      </c>
      <c r="E176" s="25"/>
      <c r="F176" s="21"/>
      <c r="G176" s="26"/>
    </row>
    <row r="177" spans="1:7" ht="10.5" customHeight="1">
      <c r="A177" s="36"/>
      <c r="B177" s="23" t="s">
        <v>10</v>
      </c>
      <c r="C177" s="24"/>
      <c r="D177" s="25"/>
      <c r="E177" s="25"/>
      <c r="F177" s="21"/>
      <c r="G177" s="26"/>
    </row>
    <row r="178" spans="1:7" ht="12.95" customHeight="1">
      <c r="A178" s="27" t="s">
        <v>56</v>
      </c>
      <c r="B178" s="28" t="s">
        <v>57</v>
      </c>
      <c r="C178" s="33"/>
      <c r="D178" s="29"/>
      <c r="E178" s="29"/>
      <c r="F178" s="30">
        <f>SUM(F179:F180)</f>
        <v>0</v>
      </c>
      <c r="G178" s="34"/>
    </row>
    <row r="179" spans="1:7" ht="12.95" customHeight="1">
      <c r="A179" s="36"/>
      <c r="B179" s="23" t="s">
        <v>69</v>
      </c>
      <c r="C179" s="24" t="s">
        <v>81</v>
      </c>
      <c r="D179" s="25">
        <v>1</v>
      </c>
      <c r="E179" s="25"/>
      <c r="F179" s="21"/>
      <c r="G179" s="26"/>
    </row>
    <row r="180" spans="1:7" ht="10.5" customHeight="1">
      <c r="A180" s="24"/>
      <c r="B180" s="23" t="s">
        <v>10</v>
      </c>
      <c r="C180" s="20"/>
      <c r="D180" s="25"/>
      <c r="E180" s="25"/>
      <c r="F180" s="21"/>
      <c r="G180" s="26"/>
    </row>
    <row r="181" spans="1:7" ht="12.95" customHeight="1">
      <c r="A181" s="27" t="s">
        <v>58</v>
      </c>
      <c r="B181" s="28" t="s">
        <v>59</v>
      </c>
      <c r="C181" s="33"/>
      <c r="D181" s="29"/>
      <c r="E181" s="29"/>
      <c r="F181" s="30">
        <f>SUM(F178+F175+F133+F129+F120+F77+F62+F47+F11)</f>
        <v>0</v>
      </c>
      <c r="G181" s="34"/>
    </row>
    <row r="182" spans="1:7" ht="12" customHeight="1">
      <c r="C182" s="8"/>
      <c r="D182" s="9"/>
      <c r="E182" s="5" t="s">
        <v>60</v>
      </c>
      <c r="F182" s="37">
        <f>F181*0.2</f>
        <v>0</v>
      </c>
      <c r="G182" s="38"/>
    </row>
    <row r="183" spans="1:7" ht="12" customHeight="1">
      <c r="C183" s="4"/>
      <c r="D183" s="9"/>
      <c r="E183" s="5" t="s">
        <v>61</v>
      </c>
      <c r="F183" s="37">
        <f>F181+F182</f>
        <v>0</v>
      </c>
      <c r="G183" s="39"/>
    </row>
    <row r="184" spans="1:7" ht="10.5" customHeight="1">
      <c r="B184" s="9"/>
      <c r="C184" s="8"/>
      <c r="D184" s="40"/>
      <c r="E184" s="5"/>
      <c r="G184" s="39"/>
    </row>
    <row r="185" spans="1:7" ht="10.5" customHeight="1">
      <c r="A185" s="4"/>
    </row>
    <row r="186" spans="1:7" ht="10.5" customHeight="1">
      <c r="A186" s="43"/>
      <c r="D186" s="41"/>
    </row>
    <row r="187" spans="1:7" ht="12.95" customHeight="1">
      <c r="A187" s="53"/>
    </row>
    <row r="188" spans="1:7" ht="12.95" customHeight="1">
      <c r="A188" s="52"/>
    </row>
    <row r="189" spans="1:7" ht="12.95" customHeight="1">
      <c r="A189" s="52"/>
    </row>
    <row r="190" spans="1:7" ht="12.95" customHeight="1">
      <c r="A190" s="52"/>
    </row>
    <row r="191" spans="1:7" ht="26.1" customHeight="1">
      <c r="A191" s="52"/>
      <c r="B191" s="98"/>
      <c r="C191" s="98"/>
      <c r="D191" s="98"/>
      <c r="E191" s="98"/>
      <c r="F191" s="98"/>
      <c r="G191" s="98"/>
    </row>
    <row r="192" spans="1:7" ht="12.95" customHeight="1">
      <c r="A192" s="52"/>
    </row>
    <row r="193" spans="1:6" ht="12.95" customHeight="1">
      <c r="A193" s="52"/>
    </row>
    <row r="194" spans="1:6" ht="12.95" customHeight="1">
      <c r="A194" s="52"/>
    </row>
    <row r="195" spans="1:6" ht="12.95" customHeight="1">
      <c r="A195" s="52"/>
    </row>
    <row r="196" spans="1:6" s="90" customFormat="1" ht="15" customHeight="1">
      <c r="D196" s="91"/>
      <c r="E196" s="92"/>
      <c r="F196" s="92"/>
    </row>
    <row r="197" spans="1:6" s="90" customFormat="1">
      <c r="D197" s="91"/>
      <c r="E197" s="92"/>
      <c r="F197" s="92"/>
    </row>
    <row r="198" spans="1:6" s="90" customFormat="1">
      <c r="D198" s="91"/>
      <c r="E198" s="92"/>
      <c r="F198" s="92"/>
    </row>
    <row r="199" spans="1:6" s="90" customFormat="1">
      <c r="D199" s="91"/>
      <c r="E199" s="92"/>
      <c r="F199" s="92"/>
    </row>
    <row r="200" spans="1:6" s="90" customFormat="1">
      <c r="D200" s="91"/>
      <c r="E200" s="92"/>
      <c r="F200" s="92"/>
    </row>
    <row r="201" spans="1:6" s="90" customFormat="1">
      <c r="D201" s="91"/>
      <c r="E201" s="92"/>
      <c r="F201" s="92"/>
    </row>
    <row r="202" spans="1:6" s="90" customFormat="1">
      <c r="D202" s="91"/>
      <c r="E202" s="92"/>
      <c r="F202" s="92"/>
    </row>
    <row r="203" spans="1:6" s="90" customFormat="1">
      <c r="D203" s="91"/>
      <c r="E203" s="92"/>
      <c r="F203" s="92"/>
    </row>
    <row r="204" spans="1:6" s="90" customFormat="1">
      <c r="D204" s="91"/>
      <c r="E204" s="92"/>
      <c r="F204" s="92"/>
    </row>
    <row r="205" spans="1:6" s="90" customFormat="1">
      <c r="A205" s="93"/>
      <c r="D205" s="91"/>
      <c r="E205" s="92"/>
      <c r="F205" s="92"/>
    </row>
    <row r="207" spans="1:6" s="88" customFormat="1" ht="15">
      <c r="F207" s="89"/>
    </row>
  </sheetData>
  <mergeCells count="7">
    <mergeCell ref="B191:G191"/>
    <mergeCell ref="A7:B7"/>
    <mergeCell ref="A2:B2"/>
    <mergeCell ref="A3:E3"/>
    <mergeCell ref="A4:B4"/>
    <mergeCell ref="A5:B5"/>
    <mergeCell ref="A6:B6"/>
  </mergeCells>
  <pageMargins left="0.7" right="0.7" top="0.75" bottom="0.75" header="0.3" footer="0.3"/>
  <pageSetup paperSize="9" scale="9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3"/>
  <sheetViews>
    <sheetView topLeftCell="A10" workbookViewId="0">
      <selection activeCell="B44" sqref="B44"/>
    </sheetView>
  </sheetViews>
  <sheetFormatPr defaultColWidth="8.85546875" defaultRowHeight="15"/>
  <cols>
    <col min="2" max="2" width="8.85546875" style="1"/>
  </cols>
  <sheetData>
    <row r="1" spans="1:5" s="1" customFormat="1"/>
    <row r="2" spans="1:5">
      <c r="A2">
        <v>1.25</v>
      </c>
      <c r="B2" s="1">
        <v>2.35</v>
      </c>
      <c r="C2">
        <v>16</v>
      </c>
      <c r="D2">
        <f>(A2+A2+B2)*C2</f>
        <v>77.599999999999994</v>
      </c>
    </row>
    <row r="3" spans="1:5">
      <c r="A3">
        <v>1.25</v>
      </c>
      <c r="B3" s="1">
        <v>2.35</v>
      </c>
      <c r="C3">
        <v>18</v>
      </c>
      <c r="D3" s="1">
        <f t="shared" ref="D3:D8" si="0">(A3+A3+B3)*C3</f>
        <v>87.3</v>
      </c>
    </row>
    <row r="4" spans="1:5">
      <c r="A4">
        <v>1.25</v>
      </c>
      <c r="B4" s="1">
        <v>1.2</v>
      </c>
      <c r="C4">
        <v>6</v>
      </c>
      <c r="D4" s="1">
        <f t="shared" si="0"/>
        <v>22.200000000000003</v>
      </c>
    </row>
    <row r="5" spans="1:5">
      <c r="A5">
        <v>1.25</v>
      </c>
      <c r="B5" s="1">
        <v>1.2</v>
      </c>
      <c r="C5">
        <v>6</v>
      </c>
      <c r="D5" s="1">
        <f t="shared" si="0"/>
        <v>22.200000000000003</v>
      </c>
    </row>
    <row r="6" spans="1:5">
      <c r="A6">
        <v>1.4</v>
      </c>
      <c r="B6" s="1">
        <v>2.1</v>
      </c>
      <c r="C6">
        <v>3</v>
      </c>
      <c r="D6" s="1">
        <f t="shared" si="0"/>
        <v>14.700000000000001</v>
      </c>
    </row>
    <row r="7" spans="1:5">
      <c r="A7">
        <v>0.8</v>
      </c>
      <c r="B7" s="1">
        <v>2.1</v>
      </c>
      <c r="C7">
        <v>3</v>
      </c>
      <c r="D7" s="1">
        <f t="shared" si="0"/>
        <v>11.100000000000001</v>
      </c>
    </row>
    <row r="8" spans="1:5">
      <c r="A8">
        <v>0.5</v>
      </c>
      <c r="B8" s="1">
        <v>1.75</v>
      </c>
      <c r="C8">
        <v>17</v>
      </c>
      <c r="D8" s="1">
        <f t="shared" si="0"/>
        <v>46.75</v>
      </c>
    </row>
    <row r="9" spans="1:5">
      <c r="D9">
        <f>SUM(D2:D8)</f>
        <v>281.84999999999991</v>
      </c>
      <c r="E9">
        <f>D9*0.3</f>
        <v>84.554999999999964</v>
      </c>
    </row>
    <row r="11" spans="1:5">
      <c r="A11">
        <v>1</v>
      </c>
      <c r="B11" s="1">
        <v>4.0999999999999996</v>
      </c>
    </row>
    <row r="12" spans="1:5">
      <c r="A12">
        <v>2</v>
      </c>
      <c r="B12" s="1">
        <v>2.2999999999999998</v>
      </c>
    </row>
    <row r="13" spans="1:5">
      <c r="A13" s="1">
        <v>3</v>
      </c>
      <c r="B13" s="1">
        <v>7.2</v>
      </c>
    </row>
    <row r="14" spans="1:5">
      <c r="A14" s="1">
        <v>4</v>
      </c>
      <c r="B14" s="1">
        <v>19.5</v>
      </c>
    </row>
    <row r="15" spans="1:5">
      <c r="A15" s="1">
        <v>5</v>
      </c>
      <c r="B15" s="1">
        <v>20.399999999999999</v>
      </c>
    </row>
    <row r="16" spans="1:5">
      <c r="A16" s="1">
        <v>6</v>
      </c>
    </row>
    <row r="17" spans="1:2">
      <c r="A17" s="1">
        <v>7</v>
      </c>
      <c r="B17" s="1">
        <v>9.1999999999999993</v>
      </c>
    </row>
    <row r="18" spans="1:2">
      <c r="A18" s="1">
        <v>8</v>
      </c>
      <c r="B18" s="1">
        <v>7.4</v>
      </c>
    </row>
    <row r="19" spans="1:2">
      <c r="A19" s="1">
        <v>9</v>
      </c>
      <c r="B19" s="1">
        <v>21</v>
      </c>
    </row>
    <row r="20" spans="1:2">
      <c r="A20" s="1">
        <v>10</v>
      </c>
      <c r="B20" s="1">
        <v>20.100000000000001</v>
      </c>
    </row>
    <row r="21" spans="1:2">
      <c r="A21" s="1">
        <v>11</v>
      </c>
      <c r="B21" s="1">
        <v>3.9</v>
      </c>
    </row>
    <row r="22" spans="1:2">
      <c r="A22" s="1">
        <v>12</v>
      </c>
      <c r="B22" s="1">
        <v>2.2999999999999998</v>
      </c>
    </row>
    <row r="23" spans="1:2">
      <c r="A23" s="1">
        <v>13</v>
      </c>
      <c r="B23" s="1">
        <v>7.3</v>
      </c>
    </row>
    <row r="24" spans="1:2">
      <c r="A24" s="1">
        <v>14</v>
      </c>
      <c r="B24" s="1">
        <v>10</v>
      </c>
    </row>
    <row r="25" spans="1:2">
      <c r="A25" s="1">
        <v>15</v>
      </c>
      <c r="B25" s="1">
        <v>10</v>
      </c>
    </row>
    <row r="26" spans="1:2">
      <c r="A26" s="1">
        <v>16</v>
      </c>
      <c r="B26" s="1">
        <v>10.4</v>
      </c>
    </row>
    <row r="27" spans="1:2">
      <c r="A27" s="1">
        <v>17</v>
      </c>
      <c r="B27" s="1">
        <v>10.5</v>
      </c>
    </row>
    <row r="28" spans="1:2">
      <c r="A28" s="1">
        <v>18</v>
      </c>
      <c r="B28" s="1">
        <v>9.1999999999999993</v>
      </c>
    </row>
    <row r="29" spans="1:2">
      <c r="A29" s="1">
        <v>19</v>
      </c>
      <c r="B29" s="1">
        <v>3.6</v>
      </c>
    </row>
    <row r="30" spans="1:2">
      <c r="A30" s="1">
        <v>20</v>
      </c>
      <c r="B30" s="1">
        <v>2.2999999999999998</v>
      </c>
    </row>
    <row r="31" spans="1:2">
      <c r="A31" s="1">
        <v>21</v>
      </c>
      <c r="B31" s="1">
        <v>25.8</v>
      </c>
    </row>
    <row r="32" spans="1:2">
      <c r="A32" s="1">
        <v>22</v>
      </c>
      <c r="B32" s="1">
        <v>25.7</v>
      </c>
    </row>
    <row r="33" spans="1:2">
      <c r="A33" s="1">
        <v>23</v>
      </c>
      <c r="B33" s="1">
        <v>21.6</v>
      </c>
    </row>
    <row r="34" spans="1:2">
      <c r="A34" s="1">
        <v>24</v>
      </c>
    </row>
    <row r="35" spans="1:2">
      <c r="A35" s="1">
        <v>25</v>
      </c>
      <c r="B35" s="1">
        <v>12.4</v>
      </c>
    </row>
    <row r="36" spans="1:2">
      <c r="A36" s="1">
        <v>26</v>
      </c>
      <c r="B36" s="1">
        <v>8.6</v>
      </c>
    </row>
    <row r="37" spans="1:2">
      <c r="A37" s="1">
        <v>27</v>
      </c>
      <c r="B37" s="1">
        <v>9.1999999999999993</v>
      </c>
    </row>
    <row r="38" spans="1:2">
      <c r="A38" s="1">
        <v>28</v>
      </c>
      <c r="B38" s="1">
        <v>9.6999999999999993</v>
      </c>
    </row>
    <row r="39" spans="1:2">
      <c r="A39" s="1">
        <v>29</v>
      </c>
      <c r="B39" s="1">
        <v>20.7</v>
      </c>
    </row>
    <row r="40" spans="1:2">
      <c r="A40" s="1">
        <v>30</v>
      </c>
      <c r="B40" s="1">
        <v>20.7</v>
      </c>
    </row>
    <row r="41" spans="1:2">
      <c r="A41" s="1">
        <v>31</v>
      </c>
      <c r="B41" s="1">
        <v>9.1999999999999993</v>
      </c>
    </row>
    <row r="42" spans="1:2">
      <c r="A42" s="1">
        <v>32</v>
      </c>
      <c r="B42" s="1">
        <v>9.1999999999999993</v>
      </c>
    </row>
    <row r="43" spans="1:2">
      <c r="B43" s="1">
        <f>SUM(B11:B42)</f>
        <v>353.49999999999994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Sheet1</vt:lpstr>
      <vt:lpstr>Leht1</vt:lpstr>
      <vt:lpstr>Sheet1!Область_печати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Suu</dc:creator>
  <cp:lastModifiedBy>Kasutaja</cp:lastModifiedBy>
  <cp:lastPrinted>2016-04-08T11:51:34Z</cp:lastPrinted>
  <dcterms:created xsi:type="dcterms:W3CDTF">2015-01-20T13:47:48Z</dcterms:created>
  <dcterms:modified xsi:type="dcterms:W3CDTF">2017-10-26T09:45:30Z</dcterms:modified>
</cp:coreProperties>
</file>