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3410"/>
  </bookViews>
  <sheets>
    <sheet name="materjalide kokkuvõte" sheetId="1" r:id="rId1"/>
    <sheet name="abi" sheetId="5" r:id="rId2"/>
    <sheet name="Sheet1" sheetId="6" r:id="rId3"/>
  </sheets>
  <definedNames>
    <definedName name="kirjed_1" localSheetId="1">abi!#REF!</definedName>
    <definedName name="nimed">abi!#REF!</definedName>
    <definedName name="nr_2" localSheetId="1">abi!#REF!</definedName>
    <definedName name="_xlnm.Print_Area" localSheetId="0">'materjalide kokkuvõte'!$A$1:$H$90</definedName>
    <definedName name="_xlnm.Print_Titles" localSheetId="0">'materjalide kokkuvõte'!$6:$8</definedName>
    <definedName name="tabel">abi!#REF!</definedName>
    <definedName name="yhik">abi!$A$3:$A$7</definedName>
  </definedNames>
  <calcPr calcId="145621"/>
</workbook>
</file>

<file path=xl/calcChain.xml><?xml version="1.0" encoding="utf-8"?>
<calcChain xmlns="http://schemas.openxmlformats.org/spreadsheetml/2006/main">
  <c r="A51" i="1" l="1"/>
  <c r="A52" i="1" s="1"/>
  <c r="A53" i="1" s="1"/>
  <c r="A54" i="1" s="1"/>
  <c r="A55" i="1" s="1"/>
  <c r="A56" i="1" s="1"/>
  <c r="A28" i="1"/>
  <c r="A29" i="1" s="1"/>
  <c r="G28" i="1"/>
  <c r="G29" i="1"/>
  <c r="A65" i="1" l="1"/>
  <c r="A66" i="1" s="1"/>
  <c r="A67" i="1" s="1"/>
  <c r="A68" i="1" s="1"/>
  <c r="A69" i="1" s="1"/>
  <c r="A70" i="1" s="1"/>
  <c r="A71" i="1" s="1"/>
  <c r="A72" i="1" s="1"/>
  <c r="A73" i="1" s="1"/>
  <c r="A74" i="1" s="1"/>
  <c r="A75" i="1" s="1"/>
  <c r="A76" i="1" s="1"/>
  <c r="D47" i="1" l="1"/>
  <c r="D46" i="1"/>
  <c r="G80" i="1"/>
  <c r="D54" i="1" l="1"/>
  <c r="G51" i="1"/>
  <c r="G12" i="1" l="1"/>
  <c r="G27" i="1"/>
  <c r="G16" i="1"/>
  <c r="G15" i="1"/>
  <c r="G14" i="1"/>
  <c r="G13" i="1"/>
  <c r="G18" i="1"/>
  <c r="G11" i="1"/>
  <c r="A11" i="1"/>
  <c r="A12" i="1" s="1"/>
  <c r="A13" i="1" s="1"/>
  <c r="A14" i="1" s="1"/>
  <c r="A15" i="1" s="1"/>
  <c r="A16" i="1" s="1"/>
  <c r="A17" i="1" s="1"/>
  <c r="A18" i="1" s="1"/>
  <c r="A19" i="1" s="1"/>
  <c r="A20" i="1" s="1"/>
  <c r="A21" i="1" s="1"/>
  <c r="A22" i="1" s="1"/>
  <c r="A23" i="1" s="1"/>
  <c r="A24" i="1" s="1"/>
  <c r="A25" i="1" s="1"/>
  <c r="A26" i="1" s="1"/>
  <c r="A27" i="1" s="1"/>
  <c r="G10" i="1"/>
  <c r="G19" i="1" l="1"/>
  <c r="G20" i="1"/>
  <c r="G17" i="1"/>
  <c r="G67" i="1"/>
  <c r="G65" i="1"/>
  <c r="G42" i="1"/>
  <c r="G34" i="1"/>
  <c r="G35" i="1"/>
  <c r="G36" i="1"/>
  <c r="G37" i="1"/>
  <c r="G68" i="1" l="1"/>
  <c r="G69" i="1"/>
  <c r="G70" i="1"/>
  <c r="G71" i="1"/>
  <c r="G72" i="1"/>
  <c r="G66" i="1"/>
  <c r="D41" i="1"/>
  <c r="G41" i="1" s="1"/>
  <c r="D40" i="1"/>
  <c r="G40" i="1" s="1"/>
  <c r="D39" i="1"/>
  <c r="G39" i="1" s="1"/>
  <c r="D38" i="1"/>
  <c r="G38" i="1" s="1"/>
  <c r="G64" i="1"/>
  <c r="A79" i="1"/>
  <c r="A80" i="1" s="1"/>
  <c r="A59" i="1"/>
  <c r="A60" i="1" s="1"/>
  <c r="A61" i="1" s="1"/>
  <c r="A62" i="1" s="1"/>
  <c r="A63" i="1" s="1"/>
  <c r="A64" i="1" s="1"/>
  <c r="A50" i="1"/>
  <c r="A47" i="1"/>
  <c r="A32" i="1"/>
  <c r="A33" i="1" s="1"/>
  <c r="G45" i="1" l="1"/>
  <c r="A34" i="1"/>
  <c r="A35" i="1" s="1"/>
  <c r="A36" i="1" s="1"/>
  <c r="A37" i="1" s="1"/>
  <c r="H3" i="1"/>
  <c r="A38" i="1" l="1"/>
  <c r="A39" i="1" s="1"/>
  <c r="A40" i="1" s="1"/>
  <c r="A41" i="1" s="1"/>
  <c r="A42" i="1" s="1"/>
  <c r="G31" i="1"/>
  <c r="G32" i="1"/>
  <c r="G33" i="1"/>
  <c r="G50" i="1"/>
  <c r="G52" i="1"/>
  <c r="G53" i="1"/>
  <c r="G54" i="1"/>
  <c r="G55" i="1"/>
  <c r="G56" i="1"/>
  <c r="G58" i="1"/>
  <c r="G59" i="1"/>
  <c r="G60" i="1"/>
  <c r="G61" i="1"/>
  <c r="G62" i="1"/>
  <c r="G63" i="1"/>
  <c r="G73" i="1"/>
  <c r="G74" i="1"/>
  <c r="G75" i="1"/>
  <c r="G76" i="1"/>
  <c r="G78" i="1"/>
  <c r="G79" i="1"/>
  <c r="G49" i="1"/>
  <c r="G47" i="1"/>
  <c r="G46" i="1"/>
  <c r="G44" i="1"/>
</calcChain>
</file>

<file path=xl/sharedStrings.xml><?xml version="1.0" encoding="utf-8"?>
<sst xmlns="http://schemas.openxmlformats.org/spreadsheetml/2006/main" count="313" uniqueCount="159">
  <si>
    <t>Materjalide kokkuvõte</t>
  </si>
  <si>
    <t xml:space="preserve">Töö nr: </t>
  </si>
  <si>
    <t>Kuupäev:</t>
  </si>
  <si>
    <t>Projektijuht:</t>
  </si>
  <si>
    <t>Mõõtühik</t>
  </si>
  <si>
    <t>Maksumus</t>
  </si>
  <si>
    <t>ühikule</t>
  </si>
  <si>
    <t>kokku</t>
  </si>
  <si>
    <t>tk</t>
  </si>
  <si>
    <t>m²</t>
  </si>
  <si>
    <t>m³</t>
  </si>
  <si>
    <t>jm</t>
  </si>
  <si>
    <t>Märkused</t>
  </si>
  <si>
    <t>kompl.</t>
  </si>
  <si>
    <t>Mõõt</t>
  </si>
  <si>
    <t>Vastutav spetsialist:</t>
  </si>
  <si>
    <t>Kogus</t>
  </si>
  <si>
    <t>Osa:</t>
  </si>
  <si>
    <t>Jrk nr</t>
  </si>
  <si>
    <t>Märkused:</t>
  </si>
  <si>
    <t>1. Spetsifitseerimata materjal, mis tuleneb montaaži vajadusest, kuulub töövõtumahu sisse.                                                                                                           2. Materjalide asendused kooskõlastada projekteerijaga                                                                                                                                                                                  3. Spetsifikatsioon sisaldab ainult põhimaterjale. Materjalide kogused ja mõõdud on vajalik täpsustada tööde käigus.                                                                           4. Trepikodade küttekehale paigaldada radiaatorventiil ilma termoajami ja sulgeseadmeta, sulgemine toimub püstikul asuva sulgeventiiliga.</t>
  </si>
  <si>
    <t xml:space="preserve">Töö: </t>
  </si>
  <si>
    <t>Kirjeldus</t>
  </si>
  <si>
    <t>T. Rähmonen</t>
  </si>
  <si>
    <t>M. Mätas</t>
  </si>
  <si>
    <t>Küte</t>
  </si>
  <si>
    <t>Küttekehad</t>
  </si>
  <si>
    <t>Radiaatoriventiilid</t>
  </si>
  <si>
    <t>Paneelradiaator</t>
  </si>
  <si>
    <t>näiteks Compact (PURMO)</t>
  </si>
  <si>
    <t>-"-</t>
  </si>
  <si>
    <t>Õhutuskork</t>
  </si>
  <si>
    <t>Pimekork</t>
  </si>
  <si>
    <t>Radiaatori ühendusnippel</t>
  </si>
  <si>
    <t>Radiaatori seinakandur</t>
  </si>
  <si>
    <t>Küttekehade paigaldusega seotud tööd ja abimaterjalid</t>
  </si>
  <si>
    <t>kogus täpsustada vastavalt montaaži vajadusele</t>
  </si>
  <si>
    <t>Dünaamiline radiaatoriventiil</t>
  </si>
  <si>
    <t xml:space="preserve">Termostaat (termoajam) radiaatoriventiilile </t>
  </si>
  <si>
    <t>Sulgemisventiil</t>
  </si>
  <si>
    <t>näiteks RA-DV (Danfoss)</t>
  </si>
  <si>
    <t>Vastavalt radiaatoriventiili tüübile (näiteks Danfoss RAS-C)</t>
  </si>
  <si>
    <t>näiteks RLV-S (Danfoss)</t>
  </si>
  <si>
    <t>Magistraaltorustik</t>
  </si>
  <si>
    <t>Täiendavad tööd</t>
  </si>
  <si>
    <t>Olemasoleva küttesüsteemi demonteerimine ja utiliseerimine</t>
  </si>
  <si>
    <t>Küttesüsteemi reguleerimine ja mõõdistamine</t>
  </si>
  <si>
    <t>Pressteras torumaterjal</t>
  </si>
  <si>
    <t>Püstikute sulgemisseadmed</t>
  </si>
  <si>
    <t>Torustike ühendamiseks vajalikud kolmikud ja üleminekud</t>
  </si>
  <si>
    <t>Püstikute ehitamisega seotud tööd ja abimaterjalid</t>
  </si>
  <si>
    <t xml:space="preserve">Näiteks kuulventiil cimPRESS </t>
  </si>
  <si>
    <t>Näiteks KAN-therm Steel</t>
  </si>
  <si>
    <t>Püstiku tühjendus (kuulventiil keermestatud korgiga + kolmik)</t>
  </si>
  <si>
    <t>Harutorustike sulgemisseadmed</t>
  </si>
  <si>
    <t>DN15</t>
  </si>
  <si>
    <t>DN25</t>
  </si>
  <si>
    <t>DN20</t>
  </si>
  <si>
    <t>DN32</t>
  </si>
  <si>
    <t>DN40</t>
  </si>
  <si>
    <t>DN50</t>
  </si>
  <si>
    <t>Näiteks Danfoss LENO MSV-B</t>
  </si>
  <si>
    <t>Tasakaalustusventiil</t>
  </si>
  <si>
    <t>Villkoorik DN15 torule</t>
  </si>
  <si>
    <t>Villkoorik DN20 torule</t>
  </si>
  <si>
    <t>Villkoorik DN25 torule</t>
  </si>
  <si>
    <t>Villkoorik DN32 torule</t>
  </si>
  <si>
    <t>Villkoorik DN40 torule</t>
  </si>
  <si>
    <t>Villkoorik DN50 torule</t>
  </si>
  <si>
    <t>PVC kate isolatsioonikoorikutele</t>
  </si>
  <si>
    <t>Torustiku paigaldamiseks vajalikud kandurid, liitmikud, üleminekud, hargnemised, tühjendused</t>
  </si>
  <si>
    <t>Torustike paigaldusega seotud tööd ja abimaterjalid</t>
  </si>
  <si>
    <t>komplekteerida vastavalt montaaži vajadusele</t>
  </si>
  <si>
    <t>1/2''</t>
  </si>
  <si>
    <t>C22-600-1400</t>
  </si>
  <si>
    <t>Jaotuspüstikud</t>
  </si>
  <si>
    <t>Elamu tehnosüsteemid, Uus tn 7, Veriora</t>
  </si>
  <si>
    <t>528</t>
  </si>
  <si>
    <t>Soojuskeskus</t>
  </si>
  <si>
    <t xml:space="preserve">Katelseade </t>
  </si>
  <si>
    <t>Laadimissõlm pumba ja reguleerventiiliga</t>
  </si>
  <si>
    <t>Kütte juhtimise automaatika, koos täiturmootoriga</t>
  </si>
  <si>
    <t>Termomeeter</t>
  </si>
  <si>
    <t>Ühendustorustik, sulgeseadmed, isolatsioon jms.</t>
  </si>
  <si>
    <t>2500 l</t>
  </si>
  <si>
    <t>0…100°C</t>
  </si>
  <si>
    <t>0…6 bar</t>
  </si>
  <si>
    <t>ovaalne</t>
  </si>
  <si>
    <t>näit. Flamco</t>
  </si>
  <si>
    <t>näiteks ESBE VRG 131</t>
  </si>
  <si>
    <t>näiteks ESBE 90C</t>
  </si>
  <si>
    <t>vastavalt montaaži vajadusele</t>
  </si>
  <si>
    <t>näiteks Grundfos Magna 32-100</t>
  </si>
  <si>
    <t>80 kW</t>
  </si>
  <si>
    <t>Ø250mm</t>
  </si>
  <si>
    <t>Ø400mm</t>
  </si>
  <si>
    <r>
      <t>näiteks Laddomat 21-100 63</t>
    </r>
    <r>
      <rPr>
        <sz val="12"/>
        <color indexed="8"/>
        <rFont val="Calibri"/>
        <family val="2"/>
        <charset val="186"/>
      </rPr>
      <t>°</t>
    </r>
    <r>
      <rPr>
        <sz val="12"/>
        <color indexed="8"/>
        <rFont val="Times New Roman"/>
        <family val="1"/>
        <charset val="186"/>
      </rPr>
      <t>C</t>
    </r>
  </si>
  <si>
    <t>600 l</t>
  </si>
  <si>
    <t>Kaitseklapp 2,5 bar, küttesüsteem</t>
  </si>
  <si>
    <t>Kütte reguleerventiil 3T; kv 16</t>
  </si>
  <si>
    <t>Küttevee ringluspump 4,9 m³/h; 7 mVs</t>
  </si>
  <si>
    <t xml:space="preserve">Manomeeter </t>
  </si>
  <si>
    <t>Eeltöödetud täitevesi</t>
  </si>
  <si>
    <t>vastavalt vajadusele</t>
  </si>
  <si>
    <t>Korstnaühenduse komplekt: Suitsugaaside termomeeter, puhastusluuk, tõmberegulaator.</t>
  </si>
  <si>
    <t>3/8''</t>
  </si>
  <si>
    <t>MagiCAD V&amp;P - Bill of materials</t>
  </si>
  <si>
    <t>Project: Demo/template project</t>
  </si>
  <si>
    <t>Date: 05.07.2018</t>
  </si>
  <si>
    <t xml:space="preserve">Range: </t>
  </si>
  <si>
    <t>Class</t>
  </si>
  <si>
    <t>Size</t>
  </si>
  <si>
    <t>Series</t>
  </si>
  <si>
    <t>Product</t>
  </si>
  <si>
    <t>N</t>
  </si>
  <si>
    <t>L\[m]</t>
  </si>
  <si>
    <t>Insul.\A</t>
  </si>
  <si>
    <t>s\[mm]</t>
  </si>
  <si>
    <t>Surface\area</t>
  </si>
  <si>
    <t>Pipe</t>
  </si>
  <si>
    <t>Sanpress</t>
  </si>
  <si>
    <t>Heating radiator</t>
  </si>
  <si>
    <t>C22</t>
  </si>
  <si>
    <t>C22-600-1000</t>
  </si>
  <si>
    <t>C22-600-1200</t>
  </si>
  <si>
    <t>C22-600-1600</t>
  </si>
  <si>
    <t>C22-600-1800</t>
  </si>
  <si>
    <t>C22-600-2000</t>
  </si>
  <si>
    <t>C22-600-500</t>
  </si>
  <si>
    <t>Zone valve</t>
  </si>
  <si>
    <t>MSV-BD</t>
  </si>
  <si>
    <t>Leno MSV-BD 40 Int thread</t>
  </si>
  <si>
    <t>Leno MSV-BD 50 Int thread</t>
  </si>
  <si>
    <t>Radiator valve</t>
  </si>
  <si>
    <t>RA-DV</t>
  </si>
  <si>
    <t>RA-DV DN10 013G7712</t>
  </si>
  <si>
    <t>RA-DV DN15 013G7714</t>
  </si>
  <si>
    <t>DN10</t>
  </si>
  <si>
    <t>54-40</t>
  </si>
  <si>
    <t>48-40</t>
  </si>
  <si>
    <t>42-30</t>
  </si>
  <si>
    <t>35-30</t>
  </si>
  <si>
    <t>28-30</t>
  </si>
  <si>
    <t>22-30</t>
  </si>
  <si>
    <t>Paroc</t>
  </si>
  <si>
    <t>Küttesüsteemi täitmine</t>
  </si>
  <si>
    <t>Elektritoide ringluspumbale ja automaatikale</t>
  </si>
  <si>
    <t>Mõõt täpsustada objektil</t>
  </si>
  <si>
    <t>500x1000</t>
  </si>
  <si>
    <t>Akumulatsioonipaak (isoleeritud)</t>
  </si>
  <si>
    <t>Moodulkortsen</t>
  </si>
  <si>
    <t>Paisupaak küttesüsteemile</t>
  </si>
  <si>
    <t>Katlaruumi seina tulepüsivaks ette valmistamine</t>
  </si>
  <si>
    <t>täpsustada objektil</t>
  </si>
  <si>
    <t>Tuletõkkeuks katlaruumile</t>
  </si>
  <si>
    <t>mõõt täpsustada objektil</t>
  </si>
  <si>
    <t>Põlemisõhu lahendus läbi aknaava: välisrest+käsiajamiga soojustatud reguleerklapp</t>
  </si>
  <si>
    <t>Elektrikatkestuse toiteseade automaatikale ja pumbale</t>
  </si>
  <si>
    <t>näiteks LUK 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</si>
</sst>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x14ac:knownFonts="1">
    <font>
      <sz val="11"/>
      <color indexed="8"/>
      <name val="Calibri"/>
      <family val="2"/>
      <charset val="186"/>
    </font>
    <font>
      <sz val="8"/>
      <name val="Calibri"/>
      <family val="2"/>
      <charset val="186"/>
    </font>
    <font>
      <sz val="10"/>
      <name val="Arial"/>
      <family val="2"/>
      <charset val="186"/>
    </font>
    <font>
      <sz val="8"/>
      <name val="Arial"/>
      <family val="2"/>
      <charset val="186"/>
    </font>
    <font>
      <b/>
      <sz val="10"/>
      <name val="Arial"/>
      <family val="2"/>
      <charset val="186"/>
    </font>
    <font>
      <b/>
      <sz val="14"/>
      <color indexed="8"/>
      <name val="Times New Roman"/>
      <family val="1"/>
      <charset val="186"/>
    </font>
    <font>
      <b/>
      <sz val="12"/>
      <color indexed="8"/>
      <name val="Times New Roman"/>
      <family val="1"/>
      <charset val="186"/>
    </font>
    <font>
      <sz val="12"/>
      <color indexed="8"/>
      <name val="Times New Roman"/>
      <family val="1"/>
      <charset val="186"/>
    </font>
    <font>
      <sz val="12"/>
      <name val="Times New Roman"/>
      <family val="1"/>
      <charset val="186"/>
    </font>
    <font>
      <b/>
      <sz val="12"/>
      <name val="Times New Roman"/>
      <family val="1"/>
      <charset val="186"/>
    </font>
    <font>
      <sz val="12"/>
      <color indexed="10"/>
      <name val="Times New Roman"/>
      <family val="1"/>
      <charset val="186"/>
    </font>
    <font>
      <sz val="11"/>
      <color indexed="8"/>
      <name val="Calibri"/>
      <family val="2"/>
      <charset val="186"/>
    </font>
    <font>
      <sz val="12"/>
      <color indexed="8"/>
      <name val="Calibri"/>
      <family val="2"/>
      <charset val="186"/>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61">
    <xf numFmtId="0" fontId="0" fillId="0" borderId="0" xfId="0"/>
    <xf numFmtId="0" fontId="4" fillId="0" borderId="0" xfId="1" applyFont="1"/>
    <xf numFmtId="0" fontId="2" fillId="0" borderId="0" xfId="1"/>
    <xf numFmtId="0" fontId="2" fillId="0" borderId="0" xfId="1" applyFont="1"/>
    <xf numFmtId="0" fontId="7" fillId="0" borderId="0" xfId="0" applyFont="1"/>
    <xf numFmtId="0" fontId="8" fillId="0" borderId="0" xfId="0" applyFont="1"/>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right"/>
    </xf>
    <xf numFmtId="0" fontId="7" fillId="0" borderId="0" xfId="0" applyFont="1" applyBorder="1"/>
    <xf numFmtId="0" fontId="8" fillId="0" borderId="0" xfId="0" applyFont="1" applyBorder="1"/>
    <xf numFmtId="0" fontId="9" fillId="0" borderId="5" xfId="0" applyFont="1" applyBorder="1" applyAlignment="1">
      <alignment horizontal="center"/>
    </xf>
    <xf numFmtId="0" fontId="7" fillId="0" borderId="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wrapText="1"/>
    </xf>
    <xf numFmtId="0" fontId="10" fillId="0" borderId="0" xfId="0" applyFont="1"/>
    <xf numFmtId="0" fontId="7" fillId="0" borderId="3" xfId="0" applyFont="1" applyBorder="1" applyAlignment="1">
      <alignment horizontal="left" vertical="center" wrapText="1"/>
    </xf>
    <xf numFmtId="0" fontId="6" fillId="0" borderId="0" xfId="0" applyFont="1"/>
    <xf numFmtId="0" fontId="11" fillId="0" borderId="0" xfId="0" applyFont="1"/>
    <xf numFmtId="0" fontId="11" fillId="0" borderId="0" xfId="0" applyFont="1" applyAlignment="1">
      <alignment wrapText="1"/>
    </xf>
    <xf numFmtId="0" fontId="5" fillId="0" borderId="0" xfId="0" applyFont="1" applyBorder="1" applyAlignment="1">
      <alignment horizontal="left"/>
    </xf>
    <xf numFmtId="0" fontId="6" fillId="0" borderId="0" xfId="0" applyFont="1" applyBorder="1" applyAlignment="1">
      <alignment horizontal="left"/>
    </xf>
    <xf numFmtId="0" fontId="7" fillId="0" borderId="9" xfId="0" applyFont="1" applyBorder="1"/>
    <xf numFmtId="0" fontId="7" fillId="0" borderId="9" xfId="0" applyFont="1" applyBorder="1" applyAlignment="1">
      <alignment horizontal="right" vertical="center"/>
    </xf>
    <xf numFmtId="0" fontId="7" fillId="0" borderId="9" xfId="0" applyFont="1" applyBorder="1" applyAlignment="1">
      <alignment vertical="center"/>
    </xf>
    <xf numFmtId="0" fontId="7" fillId="0" borderId="9" xfId="0" applyFont="1" applyBorder="1" applyAlignment="1">
      <alignment horizontal="right"/>
    </xf>
    <xf numFmtId="49" fontId="7" fillId="0" borderId="10"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4" xfId="0" applyFont="1" applyBorder="1" applyAlignment="1">
      <alignment horizontal="center" vertical="center"/>
    </xf>
    <xf numFmtId="0" fontId="7" fillId="0" borderId="14" xfId="0" applyFont="1" applyBorder="1"/>
    <xf numFmtId="0" fontId="7" fillId="0" borderId="15" xfId="0" applyFont="1" applyBorder="1"/>
    <xf numFmtId="0" fontId="7" fillId="0" borderId="0"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vertical="center"/>
    </xf>
    <xf numFmtId="0" fontId="9" fillId="0" borderId="23" xfId="0" applyFont="1" applyBorder="1" applyAlignment="1">
      <alignment horizontal="center"/>
    </xf>
    <xf numFmtId="0" fontId="9" fillId="0" borderId="24" xfId="0" applyFont="1" applyBorder="1" applyAlignment="1">
      <alignment horizontal="center"/>
    </xf>
    <xf numFmtId="0" fontId="8" fillId="0" borderId="5" xfId="0" applyFont="1" applyBorder="1" applyAlignment="1">
      <alignment horizontal="center" vertical="center"/>
    </xf>
    <xf numFmtId="0" fontId="7" fillId="0" borderId="2" xfId="0" applyFont="1" applyBorder="1" applyAlignment="1">
      <alignment vertical="center" wrapText="1"/>
    </xf>
    <xf numFmtId="0" fontId="8" fillId="0" borderId="0" xfId="0" applyFont="1" applyAlignment="1">
      <alignment vertical="top" wrapText="1"/>
    </xf>
    <xf numFmtId="0" fontId="9" fillId="0" borderId="6"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cellXfs>
  <cellStyles count="2">
    <cellStyle name="Normal" xfId="0" builtinId="0"/>
    <cellStyle name="Normal_kulude jaotu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zoomScaleNormal="100" zoomScaleSheetLayoutView="100" workbookViewId="0">
      <selection activeCell="J13" sqref="J13"/>
    </sheetView>
  </sheetViews>
  <sheetFormatPr defaultColWidth="9.140625" defaultRowHeight="15.75" x14ac:dyDescent="0.25"/>
  <cols>
    <col min="1" max="1" width="5.5703125" style="4" customWidth="1"/>
    <col min="2" max="2" width="37.42578125" style="4" customWidth="1"/>
    <col min="3" max="3" width="14.85546875" style="4" customWidth="1"/>
    <col min="4" max="4" width="11.28515625" style="4" customWidth="1"/>
    <col min="5" max="5" width="10.28515625" style="4" customWidth="1"/>
    <col min="6" max="6" width="12.28515625" style="4" customWidth="1"/>
    <col min="7" max="7" width="10" style="4" customWidth="1"/>
    <col min="8" max="8" width="28.28515625" style="4" customWidth="1"/>
    <col min="9" max="16384" width="9.140625" style="4"/>
  </cols>
  <sheetData>
    <row r="1" spans="1:13" ht="19.5" thickBot="1" x14ac:dyDescent="0.35">
      <c r="A1" s="22" t="s">
        <v>0</v>
      </c>
      <c r="B1" s="23"/>
      <c r="C1" s="23"/>
      <c r="D1" s="23"/>
      <c r="E1" s="23"/>
      <c r="F1" s="23"/>
      <c r="G1" s="23"/>
      <c r="H1" s="23"/>
      <c r="M1" s="5"/>
    </row>
    <row r="2" spans="1:13" x14ac:dyDescent="0.25">
      <c r="A2" s="55" t="s">
        <v>21</v>
      </c>
      <c r="B2" s="53" t="s">
        <v>76</v>
      </c>
      <c r="C2" s="53"/>
      <c r="D2" s="24"/>
      <c r="E2" s="25" t="s">
        <v>3</v>
      </c>
      <c r="F2" s="26" t="s">
        <v>24</v>
      </c>
      <c r="G2" s="27" t="s">
        <v>1</v>
      </c>
      <c r="H2" s="28" t="s">
        <v>77</v>
      </c>
      <c r="M2" s="5"/>
    </row>
    <row r="3" spans="1:13" x14ac:dyDescent="0.25">
      <c r="A3" s="56"/>
      <c r="B3" s="54"/>
      <c r="C3" s="54"/>
      <c r="D3" s="9"/>
      <c r="E3" s="7" t="s">
        <v>15</v>
      </c>
      <c r="F3" s="6" t="s">
        <v>23</v>
      </c>
      <c r="G3" s="8" t="s">
        <v>2</v>
      </c>
      <c r="H3" s="29">
        <f ca="1">TODAY()</f>
        <v>43286</v>
      </c>
      <c r="M3" s="5"/>
    </row>
    <row r="4" spans="1:13" ht="20.100000000000001" customHeight="1" thickBot="1" x14ac:dyDescent="0.3">
      <c r="A4" s="30" t="s">
        <v>17</v>
      </c>
      <c r="B4" s="31" t="s">
        <v>25</v>
      </c>
      <c r="C4" s="32"/>
      <c r="D4" s="33"/>
      <c r="E4" s="33"/>
      <c r="F4" s="33"/>
      <c r="G4" s="33"/>
      <c r="H4" s="34"/>
      <c r="M4" s="5"/>
    </row>
    <row r="5" spans="1:13" s="9" customFormat="1" ht="15" customHeight="1" thickBot="1" x14ac:dyDescent="0.3">
      <c r="A5" s="35"/>
      <c r="B5" s="35"/>
      <c r="C5" s="35"/>
      <c r="D5" s="35"/>
      <c r="E5" s="35"/>
      <c r="F5" s="35"/>
      <c r="G5" s="35"/>
      <c r="H5" s="35"/>
      <c r="M5" s="10"/>
    </row>
    <row r="6" spans="1:13" ht="15.75" customHeight="1" x14ac:dyDescent="0.25">
      <c r="A6" s="49" t="s">
        <v>18</v>
      </c>
      <c r="B6" s="51" t="s">
        <v>22</v>
      </c>
      <c r="C6" s="51" t="s">
        <v>14</v>
      </c>
      <c r="D6" s="57" t="s">
        <v>16</v>
      </c>
      <c r="E6" s="57" t="s">
        <v>4</v>
      </c>
      <c r="F6" s="57" t="s">
        <v>5</v>
      </c>
      <c r="G6" s="57"/>
      <c r="H6" s="58" t="s">
        <v>12</v>
      </c>
      <c r="M6" s="5"/>
    </row>
    <row r="7" spans="1:13" x14ac:dyDescent="0.25">
      <c r="A7" s="50"/>
      <c r="B7" s="52"/>
      <c r="C7" s="52"/>
      <c r="D7" s="60"/>
      <c r="E7" s="60"/>
      <c r="F7" s="11" t="s">
        <v>6</v>
      </c>
      <c r="G7" s="11" t="s">
        <v>7</v>
      </c>
      <c r="H7" s="59"/>
      <c r="L7" s="5"/>
      <c r="M7" s="5"/>
    </row>
    <row r="8" spans="1:13" ht="16.5" thickBot="1" x14ac:dyDescent="0.3">
      <c r="A8" s="36">
        <v>1</v>
      </c>
      <c r="B8" s="37">
        <v>2</v>
      </c>
      <c r="C8" s="38">
        <v>3</v>
      </c>
      <c r="D8" s="38">
        <v>4</v>
      </c>
      <c r="E8" s="38">
        <v>5</v>
      </c>
      <c r="F8" s="38">
        <v>6</v>
      </c>
      <c r="G8" s="38">
        <v>7</v>
      </c>
      <c r="H8" s="39">
        <v>8</v>
      </c>
      <c r="L8" s="5"/>
      <c r="M8" s="5"/>
    </row>
    <row r="9" spans="1:13" ht="24.95" customHeight="1" x14ac:dyDescent="0.25">
      <c r="A9" s="43" t="s">
        <v>78</v>
      </c>
      <c r="B9" s="44"/>
      <c r="C9" s="44"/>
      <c r="D9" s="44"/>
      <c r="E9" s="44"/>
      <c r="F9" s="44"/>
      <c r="G9" s="44"/>
      <c r="H9" s="45"/>
      <c r="L9" s="5"/>
      <c r="M9" s="5"/>
    </row>
    <row r="10" spans="1:13" x14ac:dyDescent="0.25">
      <c r="A10" s="12">
        <v>1</v>
      </c>
      <c r="B10" s="41" t="s">
        <v>79</v>
      </c>
      <c r="C10" s="14" t="s">
        <v>93</v>
      </c>
      <c r="D10" s="12">
        <v>2</v>
      </c>
      <c r="E10" s="12" t="s">
        <v>13</v>
      </c>
      <c r="F10" s="15"/>
      <c r="G10" s="15">
        <f>IF(D10="","",F10*D10)</f>
        <v>0</v>
      </c>
      <c r="H10" s="16" t="s">
        <v>158</v>
      </c>
      <c r="L10" s="5"/>
      <c r="M10" s="5"/>
    </row>
    <row r="11" spans="1:13" ht="47.25" x14ac:dyDescent="0.25">
      <c r="A11" s="12">
        <f>A10+1</f>
        <v>2</v>
      </c>
      <c r="B11" s="41" t="s">
        <v>104</v>
      </c>
      <c r="C11" s="14" t="s">
        <v>94</v>
      </c>
      <c r="D11" s="12">
        <v>2</v>
      </c>
      <c r="E11" s="12" t="s">
        <v>13</v>
      </c>
      <c r="F11" s="12"/>
      <c r="G11" s="15">
        <f>IF(D11="","",F11*D11)</f>
        <v>0</v>
      </c>
      <c r="H11" s="16"/>
      <c r="L11" s="5"/>
      <c r="M11" s="5"/>
    </row>
    <row r="12" spans="1:13" x14ac:dyDescent="0.25">
      <c r="A12" s="12">
        <f>A11+1</f>
        <v>3</v>
      </c>
      <c r="B12" s="41" t="s">
        <v>150</v>
      </c>
      <c r="C12" s="14" t="s">
        <v>95</v>
      </c>
      <c r="D12" s="12">
        <v>13</v>
      </c>
      <c r="E12" s="12" t="s">
        <v>11</v>
      </c>
      <c r="F12" s="12"/>
      <c r="G12" s="15">
        <f>IF(D12="","",F12*D12)</f>
        <v>0</v>
      </c>
      <c r="H12" s="16"/>
      <c r="L12" s="5"/>
      <c r="M12" s="5"/>
    </row>
    <row r="13" spans="1:13" s="17" customFormat="1" ht="31.5" x14ac:dyDescent="0.25">
      <c r="A13" s="12">
        <f t="shared" ref="A13:A29" si="0">A12+1</f>
        <v>4</v>
      </c>
      <c r="B13" s="41" t="s">
        <v>80</v>
      </c>
      <c r="C13" s="14"/>
      <c r="D13" s="12">
        <v>2</v>
      </c>
      <c r="E13" s="12" t="s">
        <v>13</v>
      </c>
      <c r="F13" s="12"/>
      <c r="G13" s="15">
        <f t="shared" ref="G13:G27" si="1">IF(D13="","",F13*D13)</f>
        <v>0</v>
      </c>
      <c r="H13" s="16" t="s">
        <v>96</v>
      </c>
      <c r="L13" s="5"/>
      <c r="M13" s="5"/>
    </row>
    <row r="14" spans="1:13" s="17" customFormat="1" x14ac:dyDescent="0.25">
      <c r="A14" s="12">
        <f t="shared" si="0"/>
        <v>5</v>
      </c>
      <c r="B14" s="41" t="s">
        <v>149</v>
      </c>
      <c r="C14" s="14" t="s">
        <v>84</v>
      </c>
      <c r="D14" s="12">
        <v>3</v>
      </c>
      <c r="E14" s="12" t="s">
        <v>13</v>
      </c>
      <c r="F14" s="12"/>
      <c r="G14" s="15">
        <f t="shared" si="1"/>
        <v>0</v>
      </c>
      <c r="H14" s="16" t="s">
        <v>87</v>
      </c>
      <c r="L14" s="5"/>
      <c r="M14" s="5"/>
    </row>
    <row r="15" spans="1:13" s="17" customFormat="1" x14ac:dyDescent="0.25">
      <c r="A15" s="12">
        <f t="shared" si="0"/>
        <v>6</v>
      </c>
      <c r="B15" s="41" t="s">
        <v>151</v>
      </c>
      <c r="C15" s="14" t="s">
        <v>97</v>
      </c>
      <c r="D15" s="12">
        <v>2</v>
      </c>
      <c r="E15" s="12" t="s">
        <v>13</v>
      </c>
      <c r="F15" s="12"/>
      <c r="G15" s="15">
        <f t="shared" si="1"/>
        <v>0</v>
      </c>
      <c r="H15" s="16" t="s">
        <v>88</v>
      </c>
      <c r="L15" s="5"/>
      <c r="M15" s="5"/>
    </row>
    <row r="16" spans="1:13" s="17" customFormat="1" x14ac:dyDescent="0.25">
      <c r="A16" s="12">
        <f t="shared" si="0"/>
        <v>7</v>
      </c>
      <c r="B16" s="41" t="s">
        <v>98</v>
      </c>
      <c r="C16" s="14" t="s">
        <v>55</v>
      </c>
      <c r="D16" s="12">
        <v>2</v>
      </c>
      <c r="E16" s="12" t="s">
        <v>13</v>
      </c>
      <c r="F16" s="12"/>
      <c r="G16" s="15">
        <f t="shared" si="1"/>
        <v>0</v>
      </c>
      <c r="H16" s="16"/>
      <c r="L16" s="5"/>
      <c r="M16" s="5"/>
    </row>
    <row r="17" spans="1:13" s="17" customFormat="1" x14ac:dyDescent="0.25">
      <c r="A17" s="12">
        <f t="shared" si="0"/>
        <v>8</v>
      </c>
      <c r="B17" s="41" t="s">
        <v>99</v>
      </c>
      <c r="C17" s="14" t="s">
        <v>58</v>
      </c>
      <c r="D17" s="12">
        <v>1</v>
      </c>
      <c r="E17" s="12" t="s">
        <v>8</v>
      </c>
      <c r="F17" s="12"/>
      <c r="G17" s="15">
        <f t="shared" si="1"/>
        <v>0</v>
      </c>
      <c r="H17" s="16" t="s">
        <v>89</v>
      </c>
      <c r="L17" s="5"/>
      <c r="M17" s="5"/>
    </row>
    <row r="18" spans="1:13" s="17" customFormat="1" ht="31.5" x14ac:dyDescent="0.25">
      <c r="A18" s="12">
        <f t="shared" si="0"/>
        <v>9</v>
      </c>
      <c r="B18" s="41" t="s">
        <v>81</v>
      </c>
      <c r="C18" s="14"/>
      <c r="D18" s="12">
        <v>1</v>
      </c>
      <c r="E18" s="12" t="s">
        <v>8</v>
      </c>
      <c r="F18" s="12"/>
      <c r="G18" s="15">
        <f t="shared" si="1"/>
        <v>0</v>
      </c>
      <c r="H18" s="16" t="s">
        <v>90</v>
      </c>
      <c r="L18" s="5"/>
      <c r="M18" s="5"/>
    </row>
    <row r="19" spans="1:13" s="17" customFormat="1" ht="31.5" x14ac:dyDescent="0.25">
      <c r="A19" s="12">
        <f t="shared" si="0"/>
        <v>10</v>
      </c>
      <c r="B19" s="41" t="s">
        <v>100</v>
      </c>
      <c r="C19" s="14"/>
      <c r="D19" s="12">
        <v>1</v>
      </c>
      <c r="E19" s="12" t="s">
        <v>8</v>
      </c>
      <c r="F19" s="12"/>
      <c r="G19" s="15">
        <f t="shared" si="1"/>
        <v>0</v>
      </c>
      <c r="H19" s="16" t="s">
        <v>92</v>
      </c>
      <c r="L19" s="5"/>
      <c r="M19" s="5"/>
    </row>
    <row r="20" spans="1:13" s="17" customFormat="1" x14ac:dyDescent="0.25">
      <c r="A20" s="12">
        <f t="shared" si="0"/>
        <v>11</v>
      </c>
      <c r="B20" s="41" t="s">
        <v>82</v>
      </c>
      <c r="C20" s="14" t="s">
        <v>85</v>
      </c>
      <c r="D20" s="12">
        <v>5</v>
      </c>
      <c r="E20" s="12" t="s">
        <v>13</v>
      </c>
      <c r="F20" s="12"/>
      <c r="G20" s="15">
        <f t="shared" si="1"/>
        <v>0</v>
      </c>
      <c r="H20" s="16"/>
      <c r="L20" s="5"/>
      <c r="M20" s="5"/>
    </row>
    <row r="21" spans="1:13" s="17" customFormat="1" x14ac:dyDescent="0.25">
      <c r="A21" s="12">
        <f t="shared" si="0"/>
        <v>12</v>
      </c>
      <c r="B21" s="41" t="s">
        <v>101</v>
      </c>
      <c r="C21" s="14" t="s">
        <v>86</v>
      </c>
      <c r="D21" s="12">
        <v>8</v>
      </c>
      <c r="E21" s="12"/>
      <c r="F21" s="12"/>
      <c r="G21" s="15"/>
      <c r="H21" s="16"/>
      <c r="L21" s="5"/>
      <c r="M21" s="5"/>
    </row>
    <row r="22" spans="1:13" s="17" customFormat="1" ht="31.5" x14ac:dyDescent="0.25">
      <c r="A22" s="12">
        <f t="shared" si="0"/>
        <v>13</v>
      </c>
      <c r="B22" s="41" t="s">
        <v>83</v>
      </c>
      <c r="C22" s="14"/>
      <c r="D22" s="12">
        <v>1</v>
      </c>
      <c r="E22" s="12"/>
      <c r="F22" s="12"/>
      <c r="G22" s="15"/>
      <c r="H22" s="16" t="s">
        <v>91</v>
      </c>
      <c r="L22" s="5"/>
      <c r="M22" s="5"/>
    </row>
    <row r="23" spans="1:13" s="17" customFormat="1" x14ac:dyDescent="0.25">
      <c r="A23" s="12">
        <f t="shared" si="0"/>
        <v>14</v>
      </c>
      <c r="B23" s="13" t="s">
        <v>102</v>
      </c>
      <c r="C23" s="14"/>
      <c r="D23" s="12">
        <v>9</v>
      </c>
      <c r="E23" s="12" t="s">
        <v>10</v>
      </c>
      <c r="F23" s="12"/>
      <c r="G23" s="15"/>
      <c r="H23" s="14" t="s">
        <v>103</v>
      </c>
      <c r="L23" s="5"/>
      <c r="M23" s="5"/>
    </row>
    <row r="24" spans="1:13" s="17" customFormat="1" ht="31.5" x14ac:dyDescent="0.25">
      <c r="A24" s="12">
        <f t="shared" si="0"/>
        <v>15</v>
      </c>
      <c r="B24" s="13" t="s">
        <v>146</v>
      </c>
      <c r="C24" s="14"/>
      <c r="D24" s="12">
        <v>1</v>
      </c>
      <c r="E24" s="12" t="s">
        <v>13</v>
      </c>
      <c r="F24" s="12"/>
      <c r="G24" s="15"/>
      <c r="H24" s="14"/>
      <c r="L24" s="5"/>
      <c r="M24" s="5"/>
    </row>
    <row r="25" spans="1:13" s="17" customFormat="1" ht="31.5" x14ac:dyDescent="0.25">
      <c r="A25" s="12">
        <f t="shared" si="0"/>
        <v>16</v>
      </c>
      <c r="B25" s="13" t="s">
        <v>157</v>
      </c>
      <c r="C25" s="14"/>
      <c r="D25" s="12">
        <v>1</v>
      </c>
      <c r="E25" s="12" t="s">
        <v>13</v>
      </c>
      <c r="F25" s="12"/>
      <c r="G25" s="15"/>
      <c r="H25" s="14"/>
      <c r="L25" s="5"/>
      <c r="M25" s="5"/>
    </row>
    <row r="26" spans="1:13" s="17" customFormat="1" ht="47.25" x14ac:dyDescent="0.25">
      <c r="A26" s="12">
        <f t="shared" si="0"/>
        <v>17</v>
      </c>
      <c r="B26" s="13" t="s">
        <v>156</v>
      </c>
      <c r="C26" s="14" t="s">
        <v>148</v>
      </c>
      <c r="D26" s="12">
        <v>1</v>
      </c>
      <c r="E26" s="12" t="s">
        <v>13</v>
      </c>
      <c r="F26" s="12"/>
      <c r="G26" s="15"/>
      <c r="H26" s="14" t="s">
        <v>147</v>
      </c>
      <c r="L26" s="5"/>
      <c r="M26" s="5"/>
    </row>
    <row r="27" spans="1:13" s="17" customFormat="1" ht="31.5" x14ac:dyDescent="0.25">
      <c r="A27" s="12">
        <f t="shared" si="0"/>
        <v>18</v>
      </c>
      <c r="B27" s="13" t="s">
        <v>35</v>
      </c>
      <c r="C27" s="14"/>
      <c r="D27" s="12">
        <v>1</v>
      </c>
      <c r="E27" s="12" t="s">
        <v>13</v>
      </c>
      <c r="F27" s="12"/>
      <c r="G27" s="15">
        <f t="shared" si="1"/>
        <v>0</v>
      </c>
      <c r="H27" s="14" t="s">
        <v>36</v>
      </c>
      <c r="L27" s="5"/>
      <c r="M27" s="5"/>
    </row>
    <row r="28" spans="1:13" s="17" customFormat="1" ht="31.5" x14ac:dyDescent="0.25">
      <c r="A28" s="12">
        <f t="shared" si="0"/>
        <v>19</v>
      </c>
      <c r="B28" s="13" t="s">
        <v>152</v>
      </c>
      <c r="C28" s="14"/>
      <c r="D28" s="12">
        <v>1</v>
      </c>
      <c r="E28" s="12" t="s">
        <v>13</v>
      </c>
      <c r="F28" s="12"/>
      <c r="G28" s="15">
        <f t="shared" ref="G28:G29" si="2">IF(D28="","",F28*D28)</f>
        <v>0</v>
      </c>
      <c r="H28" s="14" t="s">
        <v>153</v>
      </c>
      <c r="L28" s="5"/>
      <c r="M28" s="5"/>
    </row>
    <row r="29" spans="1:13" s="17" customFormat="1" x14ac:dyDescent="0.25">
      <c r="A29" s="12">
        <f t="shared" si="0"/>
        <v>20</v>
      </c>
      <c r="B29" s="13" t="s">
        <v>154</v>
      </c>
      <c r="C29" s="14"/>
      <c r="D29" s="12">
        <v>1</v>
      </c>
      <c r="E29" s="12" t="s">
        <v>13</v>
      </c>
      <c r="F29" s="12"/>
      <c r="G29" s="15">
        <f t="shared" si="2"/>
        <v>0</v>
      </c>
      <c r="H29" s="14" t="s">
        <v>155</v>
      </c>
      <c r="L29" s="5"/>
      <c r="M29" s="5"/>
    </row>
    <row r="30" spans="1:13" ht="24.95" customHeight="1" x14ac:dyDescent="0.25">
      <c r="A30" s="43" t="s">
        <v>26</v>
      </c>
      <c r="B30" s="44"/>
      <c r="C30" s="44"/>
      <c r="D30" s="44"/>
      <c r="E30" s="44"/>
      <c r="F30" s="44"/>
      <c r="G30" s="44"/>
      <c r="H30" s="45"/>
      <c r="L30" s="5"/>
      <c r="M30" s="5"/>
    </row>
    <row r="31" spans="1:13" x14ac:dyDescent="0.25">
      <c r="A31" s="12">
        <v>1</v>
      </c>
      <c r="B31" s="13" t="s">
        <v>28</v>
      </c>
      <c r="C31" s="14" t="s">
        <v>123</v>
      </c>
      <c r="D31" s="12">
        <v>8</v>
      </c>
      <c r="E31" s="12" t="s">
        <v>13</v>
      </c>
      <c r="F31" s="15"/>
      <c r="G31" s="15">
        <f>IF(D31="","",F31*D31)</f>
        <v>0</v>
      </c>
      <c r="H31" s="16" t="s">
        <v>29</v>
      </c>
      <c r="L31" s="5"/>
      <c r="M31" s="5"/>
    </row>
    <row r="32" spans="1:13" x14ac:dyDescent="0.25">
      <c r="A32" s="12">
        <f>A31+1</f>
        <v>2</v>
      </c>
      <c r="B32" s="13" t="s">
        <v>28</v>
      </c>
      <c r="C32" s="14" t="s">
        <v>124</v>
      </c>
      <c r="D32" s="12">
        <v>36</v>
      </c>
      <c r="E32" s="12" t="s">
        <v>13</v>
      </c>
      <c r="F32" s="12"/>
      <c r="G32" s="15">
        <f>IF(D32="","",F32*D32)</f>
        <v>0</v>
      </c>
      <c r="H32" s="14" t="s">
        <v>30</v>
      </c>
      <c r="L32" s="5"/>
      <c r="M32" s="5"/>
    </row>
    <row r="33" spans="1:13" s="17" customFormat="1" x14ac:dyDescent="0.25">
      <c r="A33" s="12">
        <f t="shared" ref="A33:A42" si="3">A32+1</f>
        <v>3</v>
      </c>
      <c r="B33" s="13" t="s">
        <v>28</v>
      </c>
      <c r="C33" s="14" t="s">
        <v>74</v>
      </c>
      <c r="D33" s="12">
        <v>15</v>
      </c>
      <c r="E33" s="12" t="s">
        <v>13</v>
      </c>
      <c r="F33" s="12"/>
      <c r="G33" s="15">
        <f t="shared" ref="G33:G47" si="4">IF(D33="","",F33*D33)</f>
        <v>0</v>
      </c>
      <c r="H33" s="14" t="s">
        <v>30</v>
      </c>
      <c r="L33" s="5"/>
      <c r="M33" s="5"/>
    </row>
    <row r="34" spans="1:13" s="17" customFormat="1" x14ac:dyDescent="0.25">
      <c r="A34" s="12">
        <f t="shared" si="3"/>
        <v>4</v>
      </c>
      <c r="B34" s="13" t="s">
        <v>28</v>
      </c>
      <c r="C34" s="14" t="s">
        <v>125</v>
      </c>
      <c r="D34" s="12">
        <v>20</v>
      </c>
      <c r="E34" s="12" t="s">
        <v>13</v>
      </c>
      <c r="F34" s="12"/>
      <c r="G34" s="15">
        <f t="shared" si="4"/>
        <v>0</v>
      </c>
      <c r="H34" s="14" t="s">
        <v>30</v>
      </c>
      <c r="L34" s="5"/>
      <c r="M34" s="5"/>
    </row>
    <row r="35" spans="1:13" s="17" customFormat="1" x14ac:dyDescent="0.25">
      <c r="A35" s="12">
        <f t="shared" si="3"/>
        <v>5</v>
      </c>
      <c r="B35" s="13" t="s">
        <v>28</v>
      </c>
      <c r="C35" s="14" t="s">
        <v>126</v>
      </c>
      <c r="D35" s="12">
        <v>17</v>
      </c>
      <c r="E35" s="12" t="s">
        <v>13</v>
      </c>
      <c r="F35" s="12"/>
      <c r="G35" s="15">
        <f t="shared" si="4"/>
        <v>0</v>
      </c>
      <c r="H35" s="14" t="s">
        <v>30</v>
      </c>
      <c r="L35" s="5"/>
      <c r="M35" s="5"/>
    </row>
    <row r="36" spans="1:13" s="17" customFormat="1" x14ac:dyDescent="0.25">
      <c r="A36" s="12">
        <f t="shared" si="3"/>
        <v>6</v>
      </c>
      <c r="B36" s="13" t="s">
        <v>28</v>
      </c>
      <c r="C36" s="14" t="s">
        <v>127</v>
      </c>
      <c r="D36" s="12">
        <v>4</v>
      </c>
      <c r="E36" s="12" t="s">
        <v>13</v>
      </c>
      <c r="F36" s="12"/>
      <c r="G36" s="15">
        <f t="shared" si="4"/>
        <v>0</v>
      </c>
      <c r="H36" s="14" t="s">
        <v>30</v>
      </c>
      <c r="L36" s="5"/>
      <c r="M36" s="5"/>
    </row>
    <row r="37" spans="1:13" s="17" customFormat="1" x14ac:dyDescent="0.25">
      <c r="A37" s="12">
        <f t="shared" si="3"/>
        <v>7</v>
      </c>
      <c r="B37" s="13" t="s">
        <v>28</v>
      </c>
      <c r="C37" s="14" t="s">
        <v>128</v>
      </c>
      <c r="D37" s="12">
        <v>24</v>
      </c>
      <c r="E37" s="12" t="s">
        <v>13</v>
      </c>
      <c r="F37" s="12"/>
      <c r="G37" s="15">
        <f t="shared" si="4"/>
        <v>0</v>
      </c>
      <c r="H37" s="14" t="s">
        <v>30</v>
      </c>
      <c r="L37" s="5"/>
      <c r="M37" s="5"/>
    </row>
    <row r="38" spans="1:13" s="17" customFormat="1" x14ac:dyDescent="0.25">
      <c r="A38" s="12">
        <f t="shared" si="3"/>
        <v>8</v>
      </c>
      <c r="B38" s="13" t="s">
        <v>31</v>
      </c>
      <c r="C38" s="14"/>
      <c r="D38" s="12">
        <f>SUM(D31:D37)</f>
        <v>124</v>
      </c>
      <c r="E38" s="12" t="s">
        <v>8</v>
      </c>
      <c r="F38" s="12"/>
      <c r="G38" s="15">
        <f t="shared" si="4"/>
        <v>0</v>
      </c>
      <c r="H38" s="14"/>
      <c r="L38" s="5"/>
      <c r="M38" s="5"/>
    </row>
    <row r="39" spans="1:13" s="17" customFormat="1" x14ac:dyDescent="0.25">
      <c r="A39" s="12">
        <f t="shared" si="3"/>
        <v>9</v>
      </c>
      <c r="B39" s="13" t="s">
        <v>32</v>
      </c>
      <c r="C39" s="14"/>
      <c r="D39" s="12">
        <f>SUM(D31:D37)</f>
        <v>124</v>
      </c>
      <c r="E39" s="12" t="s">
        <v>8</v>
      </c>
      <c r="F39" s="12"/>
      <c r="G39" s="15">
        <f t="shared" si="4"/>
        <v>0</v>
      </c>
      <c r="H39" s="14"/>
      <c r="L39" s="5"/>
      <c r="M39" s="5"/>
    </row>
    <row r="40" spans="1:13" s="17" customFormat="1" x14ac:dyDescent="0.25">
      <c r="A40" s="12">
        <f t="shared" si="3"/>
        <v>10</v>
      </c>
      <c r="B40" s="13" t="s">
        <v>33</v>
      </c>
      <c r="C40" s="14"/>
      <c r="D40" s="12">
        <f>SUM(D31:D37)*2</f>
        <v>248</v>
      </c>
      <c r="E40" s="12" t="s">
        <v>8</v>
      </c>
      <c r="F40" s="12"/>
      <c r="G40" s="15">
        <f t="shared" si="4"/>
        <v>0</v>
      </c>
      <c r="H40" s="14"/>
      <c r="L40" s="5"/>
      <c r="M40" s="5"/>
    </row>
    <row r="41" spans="1:13" s="17" customFormat="1" x14ac:dyDescent="0.25">
      <c r="A41" s="12">
        <f t="shared" si="3"/>
        <v>11</v>
      </c>
      <c r="B41" s="13" t="s">
        <v>34</v>
      </c>
      <c r="C41" s="14"/>
      <c r="D41" s="12">
        <f>SUM(D31:D37)</f>
        <v>124</v>
      </c>
      <c r="E41" s="12" t="s">
        <v>13</v>
      </c>
      <c r="F41" s="12"/>
      <c r="G41" s="15">
        <f t="shared" si="4"/>
        <v>0</v>
      </c>
      <c r="H41" s="14"/>
      <c r="L41" s="5"/>
      <c r="M41" s="5"/>
    </row>
    <row r="42" spans="1:13" s="17" customFormat="1" ht="31.5" x14ac:dyDescent="0.25">
      <c r="A42" s="12">
        <f t="shared" si="3"/>
        <v>12</v>
      </c>
      <c r="B42" s="13" t="s">
        <v>35</v>
      </c>
      <c r="C42" s="14"/>
      <c r="D42" s="12">
        <v>1</v>
      </c>
      <c r="E42" s="12" t="s">
        <v>13</v>
      </c>
      <c r="F42" s="12"/>
      <c r="G42" s="15">
        <f t="shared" si="4"/>
        <v>0</v>
      </c>
      <c r="H42" s="14" t="s">
        <v>36</v>
      </c>
      <c r="L42" s="5"/>
      <c r="M42" s="5"/>
    </row>
    <row r="43" spans="1:13" ht="24.95" customHeight="1" x14ac:dyDescent="0.25">
      <c r="A43" s="46" t="s">
        <v>27</v>
      </c>
      <c r="B43" s="47"/>
      <c r="C43" s="47"/>
      <c r="D43" s="47"/>
      <c r="E43" s="47"/>
      <c r="F43" s="47"/>
      <c r="G43" s="47"/>
      <c r="H43" s="48"/>
      <c r="L43" s="5"/>
      <c r="M43" s="5"/>
    </row>
    <row r="44" spans="1:13" s="17" customFormat="1" x14ac:dyDescent="0.25">
      <c r="A44" s="12">
        <v>1</v>
      </c>
      <c r="B44" s="18" t="s">
        <v>37</v>
      </c>
      <c r="C44" s="12" t="s">
        <v>73</v>
      </c>
      <c r="D44" s="12">
        <v>100</v>
      </c>
      <c r="E44" s="12" t="s">
        <v>8</v>
      </c>
      <c r="F44" s="12"/>
      <c r="G44" s="15">
        <f t="shared" si="4"/>
        <v>0</v>
      </c>
      <c r="H44" s="14" t="s">
        <v>40</v>
      </c>
      <c r="L44" s="5"/>
      <c r="M44" s="5"/>
    </row>
    <row r="45" spans="1:13" s="17" customFormat="1" x14ac:dyDescent="0.25">
      <c r="A45" s="12">
        <v>2</v>
      </c>
      <c r="B45" s="18" t="s">
        <v>37</v>
      </c>
      <c r="C45" s="12" t="s">
        <v>105</v>
      </c>
      <c r="D45" s="12">
        <v>24</v>
      </c>
      <c r="E45" s="12" t="s">
        <v>8</v>
      </c>
      <c r="F45" s="12"/>
      <c r="G45" s="15">
        <f t="shared" ref="G45" si="5">IF(D45="","",F45*D45)</f>
        <v>0</v>
      </c>
      <c r="H45" s="14" t="s">
        <v>40</v>
      </c>
      <c r="L45" s="5"/>
      <c r="M45" s="5"/>
    </row>
    <row r="46" spans="1:13" s="17" customFormat="1" ht="47.25" x14ac:dyDescent="0.25">
      <c r="A46" s="12">
        <v>3</v>
      </c>
      <c r="B46" s="18" t="s">
        <v>38</v>
      </c>
      <c r="C46" s="12"/>
      <c r="D46" s="12">
        <f>D44+D45-4</f>
        <v>120</v>
      </c>
      <c r="E46" s="12" t="s">
        <v>8</v>
      </c>
      <c r="F46" s="12"/>
      <c r="G46" s="15">
        <f t="shared" si="4"/>
        <v>0</v>
      </c>
      <c r="H46" s="14" t="s">
        <v>41</v>
      </c>
      <c r="L46" s="5"/>
      <c r="M46" s="5"/>
    </row>
    <row r="47" spans="1:13" s="17" customFormat="1" ht="15.75" customHeight="1" x14ac:dyDescent="0.25">
      <c r="A47" s="12">
        <f>A46+1</f>
        <v>4</v>
      </c>
      <c r="B47" s="18" t="s">
        <v>39</v>
      </c>
      <c r="C47" s="12" t="s">
        <v>73</v>
      </c>
      <c r="D47" s="12">
        <f>SUM(D44:D45)</f>
        <v>124</v>
      </c>
      <c r="E47" s="12" t="s">
        <v>8</v>
      </c>
      <c r="F47" s="12"/>
      <c r="G47" s="15">
        <f t="shared" si="4"/>
        <v>0</v>
      </c>
      <c r="H47" s="14" t="s">
        <v>42</v>
      </c>
      <c r="L47" s="5"/>
      <c r="M47" s="5"/>
    </row>
    <row r="48" spans="1:13" s="17" customFormat="1" ht="21" customHeight="1" x14ac:dyDescent="0.25">
      <c r="A48" s="46" t="s">
        <v>75</v>
      </c>
      <c r="B48" s="47"/>
      <c r="C48" s="47"/>
      <c r="D48" s="47"/>
      <c r="E48" s="47"/>
      <c r="F48" s="47"/>
      <c r="G48" s="47"/>
      <c r="H48" s="48"/>
      <c r="L48" s="5"/>
      <c r="M48" s="5"/>
    </row>
    <row r="49" spans="1:13" s="17" customFormat="1" ht="15.75" customHeight="1" x14ac:dyDescent="0.25">
      <c r="A49" s="12">
        <v>1</v>
      </c>
      <c r="B49" s="18" t="s">
        <v>47</v>
      </c>
      <c r="C49" s="12" t="s">
        <v>137</v>
      </c>
      <c r="D49" s="40">
        <v>130</v>
      </c>
      <c r="E49" s="12"/>
      <c r="F49" s="12"/>
      <c r="G49" s="15">
        <f>IF(D49="","",F49*D49)</f>
        <v>0</v>
      </c>
      <c r="H49" s="14" t="s">
        <v>52</v>
      </c>
      <c r="L49" s="5"/>
      <c r="M49" s="5"/>
    </row>
    <row r="50" spans="1:13" s="17" customFormat="1" ht="15.75" customHeight="1" x14ac:dyDescent="0.25">
      <c r="A50" s="12">
        <f>A49+1</f>
        <v>2</v>
      </c>
      <c r="B50" s="18" t="s">
        <v>47</v>
      </c>
      <c r="C50" s="12" t="s">
        <v>55</v>
      </c>
      <c r="D50" s="40">
        <v>400</v>
      </c>
      <c r="E50" s="12"/>
      <c r="F50" s="12"/>
      <c r="G50" s="15">
        <f t="shared" ref="G50:G79" si="6">IF(D50="","",F50*D50)</f>
        <v>0</v>
      </c>
      <c r="H50" s="14" t="s">
        <v>30</v>
      </c>
      <c r="L50" s="5"/>
      <c r="M50" s="5"/>
    </row>
    <row r="51" spans="1:13" s="17" customFormat="1" ht="15.75" customHeight="1" x14ac:dyDescent="0.25">
      <c r="A51" s="12">
        <f t="shared" ref="A51:A56" si="7">A50+1</f>
        <v>3</v>
      </c>
      <c r="B51" s="18" t="s">
        <v>47</v>
      </c>
      <c r="C51" s="12" t="s">
        <v>57</v>
      </c>
      <c r="D51" s="40">
        <v>15</v>
      </c>
      <c r="E51" s="12"/>
      <c r="F51" s="12"/>
      <c r="G51" s="15">
        <f t="shared" ref="G51" si="8">IF(D51="","",F51*D51)</f>
        <v>0</v>
      </c>
      <c r="H51" s="14" t="s">
        <v>30</v>
      </c>
      <c r="L51" s="5"/>
      <c r="M51" s="5"/>
    </row>
    <row r="52" spans="1:13" s="17" customFormat="1" ht="15.75" customHeight="1" x14ac:dyDescent="0.25">
      <c r="A52" s="12">
        <f t="shared" si="7"/>
        <v>4</v>
      </c>
      <c r="B52" s="18" t="s">
        <v>48</v>
      </c>
      <c r="C52" s="12" t="s">
        <v>55</v>
      </c>
      <c r="D52" s="40">
        <v>28</v>
      </c>
      <c r="E52" s="12"/>
      <c r="F52" s="12"/>
      <c r="G52" s="15">
        <f t="shared" si="6"/>
        <v>0</v>
      </c>
      <c r="H52" s="14" t="s">
        <v>51</v>
      </c>
      <c r="L52" s="5"/>
      <c r="M52" s="5"/>
    </row>
    <row r="53" spans="1:13" s="17" customFormat="1" ht="15.75" customHeight="1" x14ac:dyDescent="0.25">
      <c r="A53" s="12">
        <f t="shared" si="7"/>
        <v>5</v>
      </c>
      <c r="B53" s="18" t="s">
        <v>48</v>
      </c>
      <c r="C53" s="12" t="s">
        <v>57</v>
      </c>
      <c r="D53" s="40">
        <v>20</v>
      </c>
      <c r="E53" s="12"/>
      <c r="F53" s="12"/>
      <c r="G53" s="15">
        <f t="shared" si="6"/>
        <v>0</v>
      </c>
      <c r="H53" s="14" t="s">
        <v>30</v>
      </c>
      <c r="L53" s="5"/>
      <c r="M53" s="5"/>
    </row>
    <row r="54" spans="1:13" s="17" customFormat="1" ht="31.5" x14ac:dyDescent="0.25">
      <c r="A54" s="12">
        <f t="shared" si="7"/>
        <v>6</v>
      </c>
      <c r="B54" s="18" t="s">
        <v>53</v>
      </c>
      <c r="C54" s="12" t="s">
        <v>55</v>
      </c>
      <c r="D54" s="40">
        <f>34*2</f>
        <v>68</v>
      </c>
      <c r="E54" s="12" t="s">
        <v>13</v>
      </c>
      <c r="F54" s="12"/>
      <c r="G54" s="15">
        <f t="shared" si="6"/>
        <v>0</v>
      </c>
      <c r="H54" s="14"/>
      <c r="L54" s="5"/>
      <c r="M54" s="5"/>
    </row>
    <row r="55" spans="1:13" s="17" customFormat="1" ht="31.5" x14ac:dyDescent="0.25">
      <c r="A55" s="12">
        <f t="shared" si="7"/>
        <v>7</v>
      </c>
      <c r="B55" s="18" t="s">
        <v>49</v>
      </c>
      <c r="C55" s="12"/>
      <c r="D55" s="12">
        <v>1</v>
      </c>
      <c r="E55" s="12" t="s">
        <v>13</v>
      </c>
      <c r="F55" s="12"/>
      <c r="G55" s="15">
        <f t="shared" si="6"/>
        <v>0</v>
      </c>
      <c r="H55" s="14" t="s">
        <v>72</v>
      </c>
      <c r="L55" s="5"/>
      <c r="M55" s="5"/>
    </row>
    <row r="56" spans="1:13" s="17" customFormat="1" ht="31.5" x14ac:dyDescent="0.25">
      <c r="A56" s="12">
        <f t="shared" si="7"/>
        <v>8</v>
      </c>
      <c r="B56" s="18" t="s">
        <v>50</v>
      </c>
      <c r="C56" s="12"/>
      <c r="D56" s="12">
        <v>1</v>
      </c>
      <c r="E56" s="12" t="s">
        <v>13</v>
      </c>
      <c r="F56" s="12"/>
      <c r="G56" s="15">
        <f t="shared" si="6"/>
        <v>0</v>
      </c>
      <c r="H56" s="14" t="s">
        <v>36</v>
      </c>
      <c r="L56" s="5"/>
      <c r="M56" s="5"/>
    </row>
    <row r="57" spans="1:13" s="17" customFormat="1" ht="23.25" customHeight="1" x14ac:dyDescent="0.25">
      <c r="A57" s="46" t="s">
        <v>43</v>
      </c>
      <c r="B57" s="47"/>
      <c r="C57" s="47"/>
      <c r="D57" s="47"/>
      <c r="E57" s="47"/>
      <c r="F57" s="47"/>
      <c r="G57" s="47"/>
      <c r="H57" s="48"/>
      <c r="L57" s="5"/>
      <c r="M57" s="5"/>
    </row>
    <row r="58" spans="1:13" s="17" customFormat="1" x14ac:dyDescent="0.25">
      <c r="A58" s="12">
        <v>1</v>
      </c>
      <c r="B58" s="18" t="s">
        <v>47</v>
      </c>
      <c r="C58" s="12" t="s">
        <v>55</v>
      </c>
      <c r="D58" s="40">
        <v>90</v>
      </c>
      <c r="E58" s="12" t="s">
        <v>11</v>
      </c>
      <c r="F58" s="12"/>
      <c r="G58" s="15">
        <f t="shared" si="6"/>
        <v>0</v>
      </c>
      <c r="H58" s="14" t="s">
        <v>52</v>
      </c>
      <c r="L58" s="5"/>
      <c r="M58" s="5"/>
    </row>
    <row r="59" spans="1:13" s="17" customFormat="1" x14ac:dyDescent="0.25">
      <c r="A59" s="12">
        <f>A58+1</f>
        <v>2</v>
      </c>
      <c r="B59" s="18" t="s">
        <v>47</v>
      </c>
      <c r="C59" s="12" t="s">
        <v>57</v>
      </c>
      <c r="D59" s="40">
        <v>90</v>
      </c>
      <c r="E59" s="12" t="s">
        <v>11</v>
      </c>
      <c r="F59" s="12"/>
      <c r="G59" s="15">
        <f t="shared" si="6"/>
        <v>0</v>
      </c>
      <c r="H59" s="14" t="s">
        <v>30</v>
      </c>
      <c r="L59" s="5"/>
      <c r="M59" s="5"/>
    </row>
    <row r="60" spans="1:13" s="17" customFormat="1" x14ac:dyDescent="0.25">
      <c r="A60" s="12">
        <f t="shared" ref="A60:A76" si="9">A59+1</f>
        <v>3</v>
      </c>
      <c r="B60" s="18" t="s">
        <v>47</v>
      </c>
      <c r="C60" s="12" t="s">
        <v>56</v>
      </c>
      <c r="D60" s="40">
        <v>60</v>
      </c>
      <c r="E60" s="12" t="s">
        <v>11</v>
      </c>
      <c r="F60" s="12"/>
      <c r="G60" s="15">
        <f t="shared" si="6"/>
        <v>0</v>
      </c>
      <c r="H60" s="14" t="s">
        <v>30</v>
      </c>
      <c r="L60" s="5"/>
      <c r="M60" s="5"/>
    </row>
    <row r="61" spans="1:13" s="17" customFormat="1" x14ac:dyDescent="0.25">
      <c r="A61" s="12">
        <f t="shared" si="9"/>
        <v>4</v>
      </c>
      <c r="B61" s="18" t="s">
        <v>47</v>
      </c>
      <c r="C61" s="12" t="s">
        <v>58</v>
      </c>
      <c r="D61" s="40">
        <v>90</v>
      </c>
      <c r="E61" s="12" t="s">
        <v>11</v>
      </c>
      <c r="F61" s="12"/>
      <c r="G61" s="15">
        <f t="shared" si="6"/>
        <v>0</v>
      </c>
      <c r="H61" s="14" t="s">
        <v>30</v>
      </c>
      <c r="L61" s="5"/>
      <c r="M61" s="5"/>
    </row>
    <row r="62" spans="1:13" s="17" customFormat="1" x14ac:dyDescent="0.25">
      <c r="A62" s="12">
        <f t="shared" si="9"/>
        <v>5</v>
      </c>
      <c r="B62" s="18" t="s">
        <v>47</v>
      </c>
      <c r="C62" s="12" t="s">
        <v>59</v>
      </c>
      <c r="D62" s="40">
        <v>90</v>
      </c>
      <c r="E62" s="12" t="s">
        <v>11</v>
      </c>
      <c r="F62" s="12"/>
      <c r="G62" s="15">
        <f t="shared" si="6"/>
        <v>0</v>
      </c>
      <c r="H62" s="14" t="s">
        <v>30</v>
      </c>
      <c r="L62" s="5"/>
      <c r="M62" s="5"/>
    </row>
    <row r="63" spans="1:13" s="17" customFormat="1" x14ac:dyDescent="0.25">
      <c r="A63" s="12">
        <f t="shared" si="9"/>
        <v>6</v>
      </c>
      <c r="B63" s="18" t="s">
        <v>47</v>
      </c>
      <c r="C63" s="12" t="s">
        <v>60</v>
      </c>
      <c r="D63" s="40">
        <v>10</v>
      </c>
      <c r="E63" s="12" t="s">
        <v>11</v>
      </c>
      <c r="F63" s="12"/>
      <c r="G63" s="15">
        <f t="shared" si="6"/>
        <v>0</v>
      </c>
      <c r="H63" s="14" t="s">
        <v>30</v>
      </c>
      <c r="L63" s="5"/>
      <c r="M63" s="5"/>
    </row>
    <row r="64" spans="1:13" s="17" customFormat="1" x14ac:dyDescent="0.25">
      <c r="A64" s="12">
        <f t="shared" si="9"/>
        <v>7</v>
      </c>
      <c r="B64" s="18" t="s">
        <v>54</v>
      </c>
      <c r="C64" s="12" t="s">
        <v>59</v>
      </c>
      <c r="D64" s="40">
        <v>2</v>
      </c>
      <c r="E64" s="12" t="s">
        <v>8</v>
      </c>
      <c r="F64" s="12"/>
      <c r="G64" s="15">
        <f t="shared" si="6"/>
        <v>0</v>
      </c>
      <c r="H64" s="14" t="s">
        <v>51</v>
      </c>
      <c r="L64" s="5"/>
      <c r="M64" s="5"/>
    </row>
    <row r="65" spans="1:13" s="17" customFormat="1" x14ac:dyDescent="0.25">
      <c r="A65" s="12">
        <f t="shared" si="9"/>
        <v>8</v>
      </c>
      <c r="B65" s="18" t="s">
        <v>54</v>
      </c>
      <c r="C65" s="12" t="s">
        <v>60</v>
      </c>
      <c r="D65" s="40">
        <v>2</v>
      </c>
      <c r="E65" s="12" t="s">
        <v>8</v>
      </c>
      <c r="F65" s="12"/>
      <c r="G65" s="15">
        <f t="shared" si="6"/>
        <v>0</v>
      </c>
      <c r="H65" s="14" t="s">
        <v>30</v>
      </c>
      <c r="L65" s="5"/>
      <c r="M65" s="5"/>
    </row>
    <row r="66" spans="1:13" s="17" customFormat="1" ht="31.5" x14ac:dyDescent="0.25">
      <c r="A66" s="12">
        <f t="shared" si="9"/>
        <v>9</v>
      </c>
      <c r="B66" s="18" t="s">
        <v>62</v>
      </c>
      <c r="C66" s="12" t="s">
        <v>59</v>
      </c>
      <c r="D66" s="40">
        <v>1</v>
      </c>
      <c r="E66" s="12" t="s">
        <v>8</v>
      </c>
      <c r="F66" s="12"/>
      <c r="G66" s="15">
        <f t="shared" si="6"/>
        <v>0</v>
      </c>
      <c r="H66" s="14" t="s">
        <v>61</v>
      </c>
      <c r="L66" s="5"/>
      <c r="M66" s="5"/>
    </row>
    <row r="67" spans="1:13" s="17" customFormat="1" x14ac:dyDescent="0.25">
      <c r="A67" s="12">
        <f t="shared" si="9"/>
        <v>10</v>
      </c>
      <c r="B67" s="18" t="s">
        <v>62</v>
      </c>
      <c r="C67" s="12" t="s">
        <v>60</v>
      </c>
      <c r="D67" s="40">
        <v>1</v>
      </c>
      <c r="E67" s="12" t="s">
        <v>8</v>
      </c>
      <c r="F67" s="12"/>
      <c r="G67" s="15">
        <f t="shared" si="6"/>
        <v>0</v>
      </c>
      <c r="H67" s="14" t="s">
        <v>30</v>
      </c>
      <c r="L67" s="5"/>
      <c r="M67" s="5"/>
    </row>
    <row r="68" spans="1:13" s="17" customFormat="1" x14ac:dyDescent="0.25">
      <c r="A68" s="12">
        <f t="shared" si="9"/>
        <v>11</v>
      </c>
      <c r="B68" s="18" t="s">
        <v>63</v>
      </c>
      <c r="C68" s="12" t="s">
        <v>143</v>
      </c>
      <c r="D68" s="40">
        <v>90</v>
      </c>
      <c r="E68" s="12" t="s">
        <v>11</v>
      </c>
      <c r="F68" s="12"/>
      <c r="G68" s="15">
        <f t="shared" ref="G68:G73" si="10">IF(D68="","",F68*D68)</f>
        <v>0</v>
      </c>
      <c r="H68" s="14" t="s">
        <v>144</v>
      </c>
      <c r="L68" s="5"/>
      <c r="M68" s="5"/>
    </row>
    <row r="69" spans="1:13" x14ac:dyDescent="0.25">
      <c r="A69" s="12">
        <f t="shared" si="9"/>
        <v>12</v>
      </c>
      <c r="B69" s="18" t="s">
        <v>64</v>
      </c>
      <c r="C69" s="12" t="s">
        <v>142</v>
      </c>
      <c r="D69" s="40">
        <v>90</v>
      </c>
      <c r="E69" s="12" t="s">
        <v>11</v>
      </c>
      <c r="F69" s="12"/>
      <c r="G69" s="15">
        <f t="shared" si="10"/>
        <v>0</v>
      </c>
      <c r="H69" s="14" t="s">
        <v>30</v>
      </c>
      <c r="L69" s="5"/>
      <c r="M69" s="5"/>
    </row>
    <row r="70" spans="1:13" x14ac:dyDescent="0.25">
      <c r="A70" s="12">
        <f t="shared" si="9"/>
        <v>13</v>
      </c>
      <c r="B70" s="18" t="s">
        <v>65</v>
      </c>
      <c r="C70" s="12" t="s">
        <v>141</v>
      </c>
      <c r="D70" s="40">
        <v>60</v>
      </c>
      <c r="E70" s="12" t="s">
        <v>11</v>
      </c>
      <c r="F70" s="12"/>
      <c r="G70" s="15">
        <f t="shared" si="10"/>
        <v>0</v>
      </c>
      <c r="H70" s="14" t="s">
        <v>30</v>
      </c>
    </row>
    <row r="71" spans="1:13" x14ac:dyDescent="0.25">
      <c r="A71" s="12">
        <f t="shared" si="9"/>
        <v>14</v>
      </c>
      <c r="B71" s="18" t="s">
        <v>66</v>
      </c>
      <c r="C71" s="12" t="s">
        <v>140</v>
      </c>
      <c r="D71" s="40">
        <v>90</v>
      </c>
      <c r="E71" s="12" t="s">
        <v>11</v>
      </c>
      <c r="F71" s="12"/>
      <c r="G71" s="15">
        <f t="shared" si="10"/>
        <v>0</v>
      </c>
      <c r="H71" s="14" t="s">
        <v>30</v>
      </c>
    </row>
    <row r="72" spans="1:13" x14ac:dyDescent="0.25">
      <c r="A72" s="12">
        <f t="shared" si="9"/>
        <v>15</v>
      </c>
      <c r="B72" s="18" t="s">
        <v>67</v>
      </c>
      <c r="C72" s="12" t="s">
        <v>139</v>
      </c>
      <c r="D72" s="40">
        <v>90</v>
      </c>
      <c r="E72" s="12" t="s">
        <v>11</v>
      </c>
      <c r="F72" s="12"/>
      <c r="G72" s="15">
        <f t="shared" si="10"/>
        <v>0</v>
      </c>
      <c r="H72" s="14" t="s">
        <v>30</v>
      </c>
    </row>
    <row r="73" spans="1:13" x14ac:dyDescent="0.25">
      <c r="A73" s="12">
        <f t="shared" si="9"/>
        <v>16</v>
      </c>
      <c r="B73" s="18" t="s">
        <v>68</v>
      </c>
      <c r="C73" s="12" t="s">
        <v>138</v>
      </c>
      <c r="D73" s="40">
        <v>10</v>
      </c>
      <c r="E73" s="12" t="s">
        <v>11</v>
      </c>
      <c r="F73" s="12"/>
      <c r="G73" s="15">
        <f t="shared" si="10"/>
        <v>0</v>
      </c>
      <c r="H73" s="14" t="s">
        <v>30</v>
      </c>
    </row>
    <row r="74" spans="1:13" ht="31.5" x14ac:dyDescent="0.25">
      <c r="A74" s="12">
        <f t="shared" si="9"/>
        <v>17</v>
      </c>
      <c r="B74" s="18" t="s">
        <v>69</v>
      </c>
      <c r="C74" s="12"/>
      <c r="D74" s="12">
        <v>1</v>
      </c>
      <c r="E74" s="12" t="s">
        <v>13</v>
      </c>
      <c r="F74" s="12"/>
      <c r="G74" s="15">
        <f t="shared" si="6"/>
        <v>0</v>
      </c>
      <c r="H74" s="14" t="s">
        <v>72</v>
      </c>
    </row>
    <row r="75" spans="1:13" ht="47.25" x14ac:dyDescent="0.25">
      <c r="A75" s="12">
        <f t="shared" si="9"/>
        <v>18</v>
      </c>
      <c r="B75" s="18" t="s">
        <v>70</v>
      </c>
      <c r="C75" s="12"/>
      <c r="D75" s="12">
        <v>1</v>
      </c>
      <c r="E75" s="12" t="s">
        <v>13</v>
      </c>
      <c r="F75" s="12"/>
      <c r="G75" s="15">
        <f t="shared" si="6"/>
        <v>0</v>
      </c>
      <c r="H75" s="14" t="s">
        <v>30</v>
      </c>
      <c r="L75" s="5"/>
      <c r="M75" s="5"/>
    </row>
    <row r="76" spans="1:13" ht="31.5" x14ac:dyDescent="0.25">
      <c r="A76" s="12">
        <f t="shared" si="9"/>
        <v>19</v>
      </c>
      <c r="B76" s="18" t="s">
        <v>71</v>
      </c>
      <c r="C76" s="12"/>
      <c r="D76" s="12">
        <v>1</v>
      </c>
      <c r="E76" s="12" t="s">
        <v>13</v>
      </c>
      <c r="F76" s="12"/>
      <c r="G76" s="15">
        <f t="shared" si="6"/>
        <v>0</v>
      </c>
      <c r="H76" s="14" t="s">
        <v>36</v>
      </c>
    </row>
    <row r="77" spans="1:13" ht="24.95" customHeight="1" x14ac:dyDescent="0.25">
      <c r="A77" s="46" t="s">
        <v>44</v>
      </c>
      <c r="B77" s="47"/>
      <c r="C77" s="47"/>
      <c r="D77" s="47"/>
      <c r="E77" s="47"/>
      <c r="F77" s="47"/>
      <c r="G77" s="47"/>
      <c r="H77" s="48"/>
      <c r="L77" s="5"/>
      <c r="M77" s="5"/>
    </row>
    <row r="78" spans="1:13" ht="31.5" x14ac:dyDescent="0.25">
      <c r="A78" s="12">
        <v>1</v>
      </c>
      <c r="B78" s="18" t="s">
        <v>45</v>
      </c>
      <c r="C78" s="12"/>
      <c r="D78" s="12">
        <v>1</v>
      </c>
      <c r="E78" s="12" t="s">
        <v>13</v>
      </c>
      <c r="F78" s="12"/>
      <c r="G78" s="15">
        <f t="shared" si="6"/>
        <v>0</v>
      </c>
      <c r="H78" s="14" t="s">
        <v>36</v>
      </c>
    </row>
    <row r="79" spans="1:13" ht="31.5" customHeight="1" x14ac:dyDescent="0.25">
      <c r="A79" s="12">
        <f>A78+1</f>
        <v>2</v>
      </c>
      <c r="B79" s="18" t="s">
        <v>46</v>
      </c>
      <c r="C79" s="12"/>
      <c r="D79" s="12">
        <v>1</v>
      </c>
      <c r="E79" s="12" t="s">
        <v>13</v>
      </c>
      <c r="F79" s="12"/>
      <c r="G79" s="15">
        <f t="shared" si="6"/>
        <v>0</v>
      </c>
      <c r="H79" s="14"/>
    </row>
    <row r="80" spans="1:13" ht="31.5" customHeight="1" x14ac:dyDescent="0.25">
      <c r="A80" s="12">
        <f>A79+1</f>
        <v>3</v>
      </c>
      <c r="B80" s="18" t="s">
        <v>145</v>
      </c>
      <c r="C80" s="12"/>
      <c r="D80" s="12">
        <v>1</v>
      </c>
      <c r="E80" s="12" t="s">
        <v>13</v>
      </c>
      <c r="F80" s="12"/>
      <c r="G80" s="15">
        <f t="shared" ref="G80" si="11">IF(D80="","",F80*D80)</f>
        <v>0</v>
      </c>
      <c r="H80" s="14"/>
    </row>
    <row r="81" spans="1:13" ht="15.75" customHeight="1" x14ac:dyDescent="0.25"/>
    <row r="82" spans="1:13" ht="15.75" customHeight="1" x14ac:dyDescent="0.25">
      <c r="A82" s="19" t="s">
        <v>19</v>
      </c>
      <c r="B82" s="20"/>
      <c r="C82" s="20"/>
      <c r="D82" s="21"/>
    </row>
    <row r="83" spans="1:13" ht="15.75" customHeight="1" x14ac:dyDescent="0.25">
      <c r="A83" s="42" t="s">
        <v>20</v>
      </c>
      <c r="B83" s="42"/>
      <c r="C83" s="42"/>
      <c r="D83" s="42"/>
      <c r="E83" s="42"/>
      <c r="F83" s="42"/>
      <c r="G83" s="42"/>
      <c r="H83" s="42"/>
      <c r="L83" s="5"/>
      <c r="M83" s="5"/>
    </row>
    <row r="84" spans="1:13" ht="15.75" customHeight="1" x14ac:dyDescent="0.25">
      <c r="A84" s="42"/>
      <c r="B84" s="42"/>
      <c r="C84" s="42"/>
      <c r="D84" s="42"/>
      <c r="E84" s="42"/>
      <c r="F84" s="42"/>
      <c r="G84" s="42"/>
      <c r="H84" s="42"/>
      <c r="M84" s="5"/>
    </row>
    <row r="85" spans="1:13" ht="15.75" customHeight="1" x14ac:dyDescent="0.25">
      <c r="A85" s="42"/>
      <c r="B85" s="42"/>
      <c r="C85" s="42"/>
      <c r="D85" s="42"/>
      <c r="E85" s="42"/>
      <c r="F85" s="42"/>
      <c r="G85" s="42"/>
      <c r="H85" s="42"/>
    </row>
    <row r="86" spans="1:13" ht="15.75" customHeight="1" x14ac:dyDescent="0.25">
      <c r="A86" s="42"/>
      <c r="B86" s="42"/>
      <c r="C86" s="42"/>
      <c r="D86" s="42"/>
      <c r="E86" s="42"/>
      <c r="F86" s="42"/>
      <c r="G86" s="42"/>
      <c r="H86" s="42"/>
    </row>
    <row r="87" spans="1:13" ht="15.75" customHeight="1" x14ac:dyDescent="0.25"/>
    <row r="88" spans="1:13" ht="15.75" customHeight="1" x14ac:dyDescent="0.25"/>
    <row r="89" spans="1:13" ht="24.95" customHeight="1" x14ac:dyDescent="0.25">
      <c r="L89" s="5"/>
      <c r="M89" s="5"/>
    </row>
    <row r="90" spans="1:13" ht="15.75" customHeight="1" x14ac:dyDescent="0.25"/>
    <row r="91" spans="1:13" ht="15.75" customHeight="1" x14ac:dyDescent="0.25"/>
    <row r="92" spans="1:13" ht="15.75" customHeight="1" x14ac:dyDescent="0.25"/>
    <row r="93" spans="1:13" ht="15.75" customHeight="1" x14ac:dyDescent="0.25"/>
    <row r="94" spans="1:13" ht="15.75" customHeight="1" x14ac:dyDescent="0.25"/>
    <row r="95" spans="1:13" ht="15.75" customHeight="1" x14ac:dyDescent="0.25"/>
    <row r="96" spans="1:13"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spans="12:13" ht="47.25" customHeight="1" x14ac:dyDescent="0.25"/>
    <row r="130" spans="12:13" ht="31.5" customHeight="1" x14ac:dyDescent="0.25"/>
    <row r="131" spans="12:13" ht="24.95" customHeight="1" x14ac:dyDescent="0.25">
      <c r="L131" s="5"/>
      <c r="M131" s="5"/>
    </row>
    <row r="132" spans="12:13" ht="15.75" customHeight="1" x14ac:dyDescent="0.25"/>
    <row r="133" spans="12:13" ht="15.75" customHeight="1" x14ac:dyDescent="0.25"/>
    <row r="134" spans="12:13" ht="15.75" customHeight="1" x14ac:dyDescent="0.25"/>
    <row r="135" spans="12:13" ht="24.95" customHeight="1" x14ac:dyDescent="0.25">
      <c r="L135" s="5"/>
      <c r="M135" s="5"/>
    </row>
    <row r="136" spans="12:13" ht="36" customHeight="1" x14ac:dyDescent="0.25"/>
    <row r="137" spans="12:13" ht="15.75" customHeight="1" x14ac:dyDescent="0.25"/>
    <row r="138" spans="12:13" ht="15.75" customHeight="1" x14ac:dyDescent="0.25"/>
    <row r="139" spans="12:13" ht="15.75" customHeight="1" x14ac:dyDescent="0.25"/>
    <row r="140" spans="12:13" ht="15.75" customHeight="1" x14ac:dyDescent="0.25"/>
    <row r="141" spans="12:13" ht="15.75" customHeight="1" x14ac:dyDescent="0.25"/>
    <row r="142" spans="12:13" ht="15.75" customHeight="1" x14ac:dyDescent="0.25"/>
    <row r="143" spans="12:13" ht="15.75" customHeight="1" x14ac:dyDescent="0.25"/>
    <row r="144" spans="12:13" ht="31.5" customHeight="1" x14ac:dyDescent="0.25"/>
  </sheetData>
  <sheetProtection selectLockedCells="1" selectUnlockedCells="1"/>
  <mergeCells count="16">
    <mergeCell ref="B2:C3"/>
    <mergeCell ref="A2:A3"/>
    <mergeCell ref="F6:G6"/>
    <mergeCell ref="H6:H7"/>
    <mergeCell ref="C6:C7"/>
    <mergeCell ref="E6:E7"/>
    <mergeCell ref="D6:D7"/>
    <mergeCell ref="A83:H86"/>
    <mergeCell ref="A30:H30"/>
    <mergeCell ref="A43:H43"/>
    <mergeCell ref="A6:A7"/>
    <mergeCell ref="B6:B7"/>
    <mergeCell ref="A48:H48"/>
    <mergeCell ref="A57:H57"/>
    <mergeCell ref="A77:H77"/>
    <mergeCell ref="A9:H9"/>
  </mergeCells>
  <phoneticPr fontId="1" type="noConversion"/>
  <dataValidations count="1">
    <dataValidation type="list" allowBlank="1" showInputMessage="1" showErrorMessage="1" sqref="E44:E47 E31:E42 E58:E76 E49:E56 E78:E80 E10:E29">
      <formula1>yhik</formula1>
    </dataValidation>
  </dataValidations>
  <printOptions horizontalCentered="1"/>
  <pageMargins left="0.62992125984251968" right="0.59055118110236227" top="1.6141732283464567" bottom="0.47244094488188981" header="0.70866141732283472" footer="0.23622047244094491"/>
  <pageSetup paperSize="9" firstPageNumber="0" orientation="landscape" horizontalDpi="300" verticalDpi="300" r:id="rId1"/>
  <headerFooter>
    <oddHeader>&amp;L&amp;"Times New Roman,Paks"&amp;14Termopilt OÜ, &amp;"Times New Roman,Harilik"Riia mnt 106, Pärnu
Tel: (+372) 6016500, info@termopilt.ee&amp;"Calibri,Harilik"
&amp;R&amp;G</oddHeader>
    <oddFooter>&amp;R&amp;"Times New Roman,Harilik"&amp;P/&amp;N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30"/>
  <sheetViews>
    <sheetView workbookViewId="0">
      <selection activeCell="E14" sqref="E14"/>
    </sheetView>
  </sheetViews>
  <sheetFormatPr defaultColWidth="11.5703125" defaultRowHeight="12.75" x14ac:dyDescent="0.2"/>
  <cols>
    <col min="1" max="16384" width="11.5703125" style="2"/>
  </cols>
  <sheetData>
    <row r="3" spans="1:1" s="1" customFormat="1" x14ac:dyDescent="0.2">
      <c r="A3" s="3" t="s">
        <v>11</v>
      </c>
    </row>
    <row r="4" spans="1:1" s="1" customFormat="1" x14ac:dyDescent="0.2">
      <c r="A4" s="3" t="s">
        <v>9</v>
      </c>
    </row>
    <row r="5" spans="1:1" x14ac:dyDescent="0.2">
      <c r="A5" s="3" t="s">
        <v>10</v>
      </c>
    </row>
    <row r="6" spans="1:1" x14ac:dyDescent="0.2">
      <c r="A6" s="3" t="s">
        <v>8</v>
      </c>
    </row>
    <row r="7" spans="1:1" s="1" customFormat="1" x14ac:dyDescent="0.2">
      <c r="A7" s="3" t="s">
        <v>13</v>
      </c>
    </row>
    <row r="14" spans="1:1" s="1" customFormat="1" x14ac:dyDescent="0.2"/>
    <row r="23" s="1" customFormat="1" x14ac:dyDescent="0.2"/>
    <row r="31" s="1" customFormat="1" x14ac:dyDescent="0.2"/>
    <row r="38" s="1" customFormat="1" x14ac:dyDescent="0.2"/>
    <row r="44" s="1" customFormat="1" x14ac:dyDescent="0.2"/>
    <row r="45" s="1" customFormat="1" x14ac:dyDescent="0.2"/>
    <row r="46" s="1" customFormat="1" x14ac:dyDescent="0.2"/>
    <row r="54" s="1" customFormat="1" x14ac:dyDescent="0.2"/>
    <row r="91" s="1" customFormat="1" x14ac:dyDescent="0.2"/>
    <row r="97" s="1" customFormat="1" x14ac:dyDescent="0.2"/>
    <row r="98" s="1" customFormat="1" x14ac:dyDescent="0.2"/>
    <row r="105" s="1" customFormat="1" x14ac:dyDescent="0.2"/>
    <row r="120" s="1" customFormat="1" x14ac:dyDescent="0.2"/>
    <row r="130" s="1" customFormat="1" x14ac:dyDescent="0.2"/>
    <row r="134" s="1" customFormat="1" x14ac:dyDescent="0.2"/>
    <row r="154" s="1" customFormat="1" x14ac:dyDescent="0.2"/>
    <row r="155" s="1" customFormat="1" x14ac:dyDescent="0.2"/>
    <row r="230" s="1" customFormat="1" x14ac:dyDescent="0.2"/>
  </sheetData>
  <sheetProtection selectLockedCells="1" selectUnlockedCells="1"/>
  <phoneticPr fontId="3" type="noConversion"/>
  <pageMargins left="0.78749999999999998" right="0.78749999999999998" top="1.0527777777777778" bottom="1.0527777777777778" header="0.78749999999999998" footer="0.78749999999999998"/>
  <pageSetup paperSize="9" orientation="portrait" useFirstPageNumber="1" horizontalDpi="300" verticalDpi="300"/>
  <headerFooter alignWithMargins="0">
    <oddHeader>&amp;C&amp;"Times New Roman,Harilik"&amp;12&amp;A</oddHeader>
    <oddFooter>&amp;C&amp;"Times New Roman,Harilik"&amp;12Lehekülg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E15" sqref="E15:E21"/>
    </sheetView>
  </sheetViews>
  <sheetFormatPr defaultRowHeight="15" x14ac:dyDescent="0.25"/>
  <cols>
    <col min="1" max="1" width="30" bestFit="1" customWidth="1"/>
    <col min="2" max="2" width="11.5703125" bestFit="1" customWidth="1"/>
    <col min="3" max="3" width="8.85546875" bestFit="1" customWidth="1"/>
    <col min="4" max="4" width="24.85546875" bestFit="1" customWidth="1"/>
    <col min="5" max="5" width="4" bestFit="1" customWidth="1"/>
    <col min="6" max="6" width="6" bestFit="1" customWidth="1"/>
    <col min="7" max="7" width="9.42578125" bestFit="1" customWidth="1"/>
    <col min="8" max="8" width="7.5703125" bestFit="1" customWidth="1"/>
    <col min="9" max="9" width="12.28515625" bestFit="1" customWidth="1"/>
  </cols>
  <sheetData>
    <row r="1" spans="1:9" x14ac:dyDescent="0.25">
      <c r="A1" t="s">
        <v>106</v>
      </c>
    </row>
    <row r="3" spans="1:9" x14ac:dyDescent="0.25">
      <c r="A3" t="s">
        <v>107</v>
      </c>
    </row>
    <row r="4" spans="1:9" x14ac:dyDescent="0.25">
      <c r="A4" t="s">
        <v>108</v>
      </c>
    </row>
    <row r="5" spans="1:9" x14ac:dyDescent="0.25">
      <c r="A5" t="s">
        <v>109</v>
      </c>
    </row>
    <row r="7" spans="1:9" x14ac:dyDescent="0.25">
      <c r="A7" t="s">
        <v>110</v>
      </c>
      <c r="B7" t="s">
        <v>111</v>
      </c>
      <c r="C7" t="s">
        <v>112</v>
      </c>
      <c r="D7" t="s">
        <v>113</v>
      </c>
      <c r="E7" t="s">
        <v>114</v>
      </c>
      <c r="F7" t="s">
        <v>115</v>
      </c>
      <c r="G7" t="s">
        <v>116</v>
      </c>
      <c r="H7" t="s">
        <v>117</v>
      </c>
      <c r="I7" t="s">
        <v>118</v>
      </c>
    </row>
    <row r="8" spans="1:9" x14ac:dyDescent="0.25">
      <c r="A8" t="s">
        <v>119</v>
      </c>
      <c r="B8">
        <v>10</v>
      </c>
      <c r="C8" t="s">
        <v>120</v>
      </c>
      <c r="F8">
        <v>180</v>
      </c>
    </row>
    <row r="9" spans="1:9" x14ac:dyDescent="0.25">
      <c r="A9" t="s">
        <v>119</v>
      </c>
      <c r="B9">
        <v>15</v>
      </c>
      <c r="C9" t="s">
        <v>120</v>
      </c>
      <c r="F9">
        <v>500</v>
      </c>
    </row>
    <row r="10" spans="1:9" x14ac:dyDescent="0.25">
      <c r="A10" t="s">
        <v>119</v>
      </c>
      <c r="B10">
        <v>20</v>
      </c>
      <c r="C10" t="s">
        <v>120</v>
      </c>
      <c r="F10">
        <v>100</v>
      </c>
    </row>
    <row r="11" spans="1:9" x14ac:dyDescent="0.25">
      <c r="A11" t="s">
        <v>119</v>
      </c>
      <c r="B11">
        <v>25</v>
      </c>
      <c r="C11" t="s">
        <v>120</v>
      </c>
      <c r="F11">
        <v>60</v>
      </c>
    </row>
    <row r="12" spans="1:9" x14ac:dyDescent="0.25">
      <c r="A12" t="s">
        <v>119</v>
      </c>
      <c r="B12">
        <v>32</v>
      </c>
      <c r="C12" t="s">
        <v>120</v>
      </c>
      <c r="F12">
        <v>90</v>
      </c>
    </row>
    <row r="13" spans="1:9" x14ac:dyDescent="0.25">
      <c r="A13" t="s">
        <v>119</v>
      </c>
      <c r="B13">
        <v>40</v>
      </c>
      <c r="C13" t="s">
        <v>120</v>
      </c>
      <c r="F13">
        <v>90</v>
      </c>
    </row>
    <row r="14" spans="1:9" x14ac:dyDescent="0.25">
      <c r="A14" t="s">
        <v>119</v>
      </c>
      <c r="B14">
        <v>50</v>
      </c>
      <c r="C14" t="s">
        <v>120</v>
      </c>
      <c r="F14">
        <v>10</v>
      </c>
    </row>
    <row r="15" spans="1:9" x14ac:dyDescent="0.25">
      <c r="A15" t="s">
        <v>121</v>
      </c>
      <c r="C15" t="s">
        <v>122</v>
      </c>
      <c r="D15" t="s">
        <v>123</v>
      </c>
      <c r="E15">
        <v>8</v>
      </c>
    </row>
    <row r="16" spans="1:9" x14ac:dyDescent="0.25">
      <c r="A16" t="s">
        <v>121</v>
      </c>
      <c r="C16" t="s">
        <v>122</v>
      </c>
      <c r="D16" t="s">
        <v>124</v>
      </c>
      <c r="E16">
        <v>36</v>
      </c>
    </row>
    <row r="17" spans="1:5" x14ac:dyDescent="0.25">
      <c r="A17" t="s">
        <v>121</v>
      </c>
      <c r="C17" t="s">
        <v>122</v>
      </c>
      <c r="D17" t="s">
        <v>74</v>
      </c>
      <c r="E17">
        <v>15</v>
      </c>
    </row>
    <row r="18" spans="1:5" x14ac:dyDescent="0.25">
      <c r="A18" t="s">
        <v>121</v>
      </c>
      <c r="C18" t="s">
        <v>122</v>
      </c>
      <c r="D18" t="s">
        <v>125</v>
      </c>
      <c r="E18">
        <v>20</v>
      </c>
    </row>
    <row r="19" spans="1:5" x14ac:dyDescent="0.25">
      <c r="A19" t="s">
        <v>121</v>
      </c>
      <c r="C19" t="s">
        <v>122</v>
      </c>
      <c r="D19" t="s">
        <v>126</v>
      </c>
      <c r="E19">
        <v>17</v>
      </c>
    </row>
    <row r="20" spans="1:5" x14ac:dyDescent="0.25">
      <c r="A20" t="s">
        <v>121</v>
      </c>
      <c r="C20" t="s">
        <v>122</v>
      </c>
      <c r="D20" t="s">
        <v>127</v>
      </c>
      <c r="E20">
        <v>4</v>
      </c>
    </row>
    <row r="21" spans="1:5" x14ac:dyDescent="0.25">
      <c r="A21" t="s">
        <v>121</v>
      </c>
      <c r="C21" t="s">
        <v>122</v>
      </c>
      <c r="D21" t="s">
        <v>128</v>
      </c>
      <c r="E21">
        <v>24</v>
      </c>
    </row>
    <row r="22" spans="1:5" x14ac:dyDescent="0.25">
      <c r="A22" t="s">
        <v>129</v>
      </c>
      <c r="B22">
        <v>40</v>
      </c>
      <c r="C22" t="s">
        <v>130</v>
      </c>
      <c r="D22" t="s">
        <v>131</v>
      </c>
      <c r="E22">
        <v>1</v>
      </c>
    </row>
    <row r="23" spans="1:5" x14ac:dyDescent="0.25">
      <c r="A23" t="s">
        <v>129</v>
      </c>
      <c r="B23">
        <v>50</v>
      </c>
      <c r="C23" t="s">
        <v>130</v>
      </c>
      <c r="D23" t="s">
        <v>132</v>
      </c>
      <c r="E23">
        <v>2</v>
      </c>
    </row>
    <row r="24" spans="1:5" x14ac:dyDescent="0.25">
      <c r="A24" t="s">
        <v>133</v>
      </c>
      <c r="B24">
        <v>10</v>
      </c>
      <c r="C24" t="s">
        <v>134</v>
      </c>
      <c r="D24" t="s">
        <v>135</v>
      </c>
      <c r="E24">
        <v>24</v>
      </c>
    </row>
    <row r="25" spans="1:5" x14ac:dyDescent="0.25">
      <c r="A25" t="s">
        <v>133</v>
      </c>
      <c r="B25">
        <v>15</v>
      </c>
      <c r="C25" t="s">
        <v>134</v>
      </c>
      <c r="D25" t="s">
        <v>136</v>
      </c>
      <c r="E25">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materjalide kokkuvõte</vt:lpstr>
      <vt:lpstr>abi</vt:lpstr>
      <vt:lpstr>Sheet1</vt:lpstr>
      <vt:lpstr>'materjalide kokkuvõte'!Print_Area</vt:lpstr>
      <vt:lpstr>'materjalide kokkuvõte'!Print_Titles</vt:lpstr>
      <vt:lpstr>yhik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Signe</dc:creator>
  <cp:lastModifiedBy>Rain Marrandi</cp:lastModifiedBy>
  <cp:lastPrinted>2018-07-05T13:14:02Z</cp:lastPrinted>
  <dcterms:created xsi:type="dcterms:W3CDTF">2012-01-18T07:48:47Z</dcterms:created>
  <dcterms:modified xsi:type="dcterms:W3CDTF">2018-07-05T13:14:56Z</dcterms:modified>
</cp:coreProperties>
</file>